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\2020_2026\GUITRANS SECTOR\DATOS ESTADISTICOS_ESTUDIOS\GASOLEO\"/>
    </mc:Choice>
  </mc:AlternateContent>
  <bookViews>
    <workbookView xWindow="0" yWindow="0" windowWidth="15360" windowHeight="8700"/>
  </bookViews>
  <sheets>
    <sheet name="Hoja1" sheetId="1" r:id="rId1"/>
    <sheet name="Hoja3" sheetId="4" r:id="rId2"/>
    <sheet name="Informe de compatibilidad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I27" i="1"/>
  <c r="I33" i="1"/>
  <c r="I30" i="1"/>
  <c r="H22" i="1" l="1"/>
</calcChain>
</file>

<file path=xl/comments1.xml><?xml version="1.0" encoding="utf-8"?>
<comments xmlns="http://schemas.openxmlformats.org/spreadsheetml/2006/main">
  <authors>
    <author>Aparcamiento Lintzirin Guitr</author>
  </authors>
  <commentList>
    <comment ref="B21" authorId="0" shapeId="0">
      <text>
        <r>
          <rPr>
            <b/>
            <sz val="8"/>
            <color indexed="81"/>
            <rFont val="Tahoma"/>
            <family val="2"/>
          </rPr>
          <t>Introducir precio gasóleo inicial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2" authorId="0" shapeId="0">
      <text>
        <r>
          <rPr>
            <b/>
            <sz val="8"/>
            <color indexed="81"/>
            <rFont val="Tahoma"/>
            <family val="2"/>
          </rPr>
          <t xml:space="preserve">Introducir precio gasóleo final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<sst xmlns="http://schemas.openxmlformats.org/spreadsheetml/2006/main" count="61" uniqueCount="52">
  <si>
    <t>PRECIO 1</t>
  </si>
  <si>
    <t>PRECIO 2</t>
  </si>
  <si>
    <t>INCREMENTO PARA VEHÍCULOS DE =&gt;20 Tn DE PMA A EXCEPCIÓN DE LOS DE OBRAS</t>
  </si>
  <si>
    <t xml:space="preserve">Incremento en factura por la subida del gasóleo </t>
  </si>
  <si>
    <t>INCREMENTO PARA VEHÍCULOS DE &gt;3,5 Y &lt; 20 Tn DE PMA A EXCEPCIÓN DE OBRAS</t>
  </si>
  <si>
    <t>INCREMENTO PARA VEHÍCULOS DE OBRAS DE &gt;3,5 Tn DE PMA</t>
  </si>
  <si>
    <t>INCREMENTO PARA VEHÍCULOS DE  =&lt;3,5 Tn DE PMA</t>
  </si>
  <si>
    <t>Acceder a la viariación semanal en el precio del gasóleo (precio más actual)</t>
  </si>
  <si>
    <t>PRECIOS MEDIOS MENSUALES</t>
  </si>
  <si>
    <t>Informe de compatibilidad para GAS_PM.xls</t>
  </si>
  <si>
    <t>Ejecutar el 22/03/2022 10:06</t>
  </si>
  <si>
    <t>Las siguientes características de este libro no son compatibles con versiones anteriores de Excel. Estas características podrían perderse o degradarse si abre el libro con una versión anterior de Excel o si guarda el libro con un formato de archivo anterior.</t>
  </si>
  <si>
    <t>Pérdida menor de fidelidad</t>
  </si>
  <si>
    <t>Nº de apariciones</t>
  </si>
  <si>
    <t>Versión</t>
  </si>
  <si>
    <t>Algunas celdas o estilos de este libro contienen un formato no admitido en el formato de archivo seleccionado. Estos formatos se convertirán al formato más cercano disponible.</t>
  </si>
  <si>
    <t>Excel 97-2003</t>
  </si>
  <si>
    <t>Acceder al precio semanal del Oil Bulletin de la UE para España</t>
  </si>
  <si>
    <r>
      <rPr>
        <b/>
        <sz val="15"/>
        <color rgb="FFCC3300"/>
        <rFont val="Arial"/>
        <family val="2"/>
      </rPr>
      <t>PASO 2:</t>
    </r>
    <r>
      <rPr>
        <b/>
        <sz val="9"/>
        <color rgb="FFCC3300"/>
        <rFont val="Arial"/>
        <family val="2"/>
      </rPr>
      <t xml:space="preserve"> </t>
    </r>
    <r>
      <rPr>
        <b/>
        <sz val="10"/>
        <color rgb="FFCC3300"/>
        <rFont val="Arial"/>
        <family val="2"/>
      </rPr>
      <t>INTRODUCIR EL PRECIO DEL TRANSPORTE</t>
    </r>
  </si>
  <si>
    <t>€</t>
  </si>
  <si>
    <t>% SUBIDA DEL GASÓLEO</t>
  </si>
  <si>
    <r>
      <rPr>
        <b/>
        <sz val="15"/>
        <color rgb="FFCC3300"/>
        <rFont val="Arial"/>
        <family val="2"/>
      </rPr>
      <t xml:space="preserve">PASO 1: </t>
    </r>
    <r>
      <rPr>
        <b/>
        <sz val="10"/>
        <color rgb="FFCC3300"/>
        <rFont val="Arial"/>
        <family val="2"/>
      </rPr>
      <t>% SUBIDA DEL GASÓLEO</t>
    </r>
  </si>
  <si>
    <r>
      <t xml:space="preserve">Precios medios publicados por el Ministerio para la Transición Ecológico y el Reto Demográfico </t>
    </r>
    <r>
      <rPr>
        <b/>
        <i/>
        <sz val="9"/>
        <color rgb="FFFF0000"/>
        <rFont val="Arial"/>
        <family val="2"/>
      </rPr>
      <t>(Sin impuestos).</t>
    </r>
  </si>
  <si>
    <t>Vehículos con una MMA igual o superior a 20.000 kg., con excepción de los de obras</t>
  </si>
  <si>
    <t>Precio antes de impuestos</t>
  </si>
  <si>
    <t>Coeficiente C</t>
  </si>
  <si>
    <t>&lt; 0,85 €/l.</t>
  </si>
  <si>
    <t>Entre 0,85 y 1,40 €/l.</t>
  </si>
  <si>
    <t>&gt;1,40 €/l.</t>
  </si>
  <si>
    <t>Vehículos con una MMA entre 3.500  y 20.000 kg., con excepción de los de obras</t>
  </si>
  <si>
    <t>&lt; 0,95 €/l.</t>
  </si>
  <si>
    <t>Entre 0,95 y 1,80 €/l.</t>
  </si>
  <si>
    <t>&gt;1,80 €/l.</t>
  </si>
  <si>
    <t>Vehículos con una MMA superior a 3.500 kg.</t>
  </si>
  <si>
    <t>&lt; 0,75 €/l.</t>
  </si>
  <si>
    <t>Entre 0,75 y 1,45 €/l.</t>
  </si>
  <si>
    <t>&gt;1,45 €/l.</t>
  </si>
  <si>
    <t>Vehículos con una MMA igual o inferior a 3.500 kg.</t>
  </si>
  <si>
    <t>&lt; 0,70 €/l.</t>
  </si>
  <si>
    <t>Entre 0,70 y 1,95 €/l.</t>
  </si>
  <si>
    <t>&gt;1,95 €/l.</t>
  </si>
  <si>
    <t>Coeficientes en función del precio del gasóleo</t>
  </si>
  <si>
    <t>PRECIO DE REFERENCIA A CONSIDERAR PARA CALCULAR LA VARIABLE "G" EN LA FÓRMULA DE REVISIÓN DE PRECIOS DEL TRANSPORTE EN FUNCIÓN DEL PRECIO DEL GASÓLEO</t>
  </si>
  <si>
    <t>FECHA</t>
  </si>
  <si>
    <t>Actualizadas las fórmulas con los coeficientes aplicables a partir del 16 de abril de 2026</t>
  </si>
  <si>
    <t>Vehículos con MMA 
&lt; 7,5 tn</t>
  </si>
  <si>
    <r>
      <t xml:space="preserve">Vehículos con MMA 
</t>
    </r>
    <r>
      <rPr>
        <b/>
        <sz val="12"/>
        <rFont val="Aptos Narrow"/>
        <family val="2"/>
      </rPr>
      <t>≥</t>
    </r>
    <r>
      <rPr>
        <b/>
        <sz val="12"/>
        <rFont val="Aptos"/>
        <family val="2"/>
      </rPr>
      <t xml:space="preserve"> 7,5 tn</t>
    </r>
  </si>
  <si>
    <t>Precios de referencia publicados por el Minsterio de Transportes. Son precios IEH pero sin 10% de IVA, ni devolución parcial de gasóleo profesional, según RDL 9/2026 (boe, 15/04/2026).</t>
  </si>
  <si>
    <t xml:space="preserve">Copiar en PRECIO 1 el precio inicial  y en PRECIO 2 el precio final de gasóleo y saldrá el porcentaje de subida del carburante que servirá para aplicar las fórmulas, para ello debe introducir en el paso 2 el precio del transporte y obtendrá la subida a aplicar en función de cada tipo de vehículo. </t>
  </si>
  <si>
    <t>A partir de la publicación del RDL 9/2026 el precio de referencia es el semanal que aparece en el cuadro que se adjunta. Este precio tiene descontado el 10% de IVA y la devolución parcial del gasóleo, pero  no tiene descontado el IEH, tal como establece el RDL 9/2026.</t>
  </si>
  <si>
    <t>FÓRMULAS DE ACTUALIZACIÓN DEL PRECIO DE TRANSPORTE CON ARREGLO AL RDL 9/2026</t>
  </si>
  <si>
    <t>En cambio para obtener el coeficiente C se toma como referencia el precio PAI, es decir, SIN 10% de IVA ni IEH.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</si>
</sst>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#,##0.00\ &quot;€&quot;"/>
    <numFmt numFmtId="166" formatCode="#,##0.00_ ;\-#,##0.00\ "/>
    <numFmt numFmtId="167" formatCode="dd\-mm\-yyyy"/>
    <numFmt numFmtId="168" formatCode="0.00000"/>
  </numFmts>
  <fonts count="36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5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5"/>
      <color rgb="FFCC3300"/>
      <name val="Arial"/>
      <family val="2"/>
    </font>
    <font>
      <b/>
      <sz val="10"/>
      <color rgb="FFCC3300"/>
      <name val="Arial"/>
      <family val="2"/>
    </font>
    <font>
      <b/>
      <sz val="9"/>
      <color rgb="FFCC3300"/>
      <name val="Arial"/>
      <family val="2"/>
    </font>
    <font>
      <b/>
      <sz val="12"/>
      <color rgb="FFCC330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i/>
      <sz val="9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sz val="10"/>
      <name val="Aptos"/>
      <family val="2"/>
    </font>
    <font>
      <b/>
      <sz val="14"/>
      <name val="Aptos"/>
      <family val="2"/>
    </font>
    <font>
      <sz val="14"/>
      <name val="Aptos"/>
      <family val="2"/>
    </font>
    <font>
      <b/>
      <sz val="10"/>
      <color indexed="8"/>
      <name val="Aptos"/>
      <family val="2"/>
    </font>
    <font>
      <sz val="12"/>
      <name val="Aptos"/>
      <family val="2"/>
    </font>
    <font>
      <b/>
      <sz val="12"/>
      <name val="Aptos"/>
      <family val="2"/>
    </font>
    <font>
      <b/>
      <sz val="12"/>
      <name val="Aptos Narrow"/>
      <family val="2"/>
    </font>
    <font>
      <sz val="10"/>
      <name val="Arial"/>
      <family val="2"/>
    </font>
    <font>
      <b/>
      <sz val="20"/>
      <color theme="1"/>
      <name val="Arial"/>
      <family val="2"/>
    </font>
    <font>
      <b/>
      <sz val="14"/>
      <name val="Aptos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5" fillId="0" borderId="1" xfId="0" applyFont="1" applyFill="1" applyBorder="1" applyProtection="1"/>
    <xf numFmtId="0" fontId="6" fillId="0" borderId="2" xfId="0" applyFont="1" applyBorder="1" applyProtection="1"/>
    <xf numFmtId="0" fontId="1" fillId="0" borderId="3" xfId="0" applyFont="1" applyFill="1" applyBorder="1" applyProtection="1"/>
    <xf numFmtId="0" fontId="0" fillId="0" borderId="4" xfId="0" applyBorder="1" applyProtection="1"/>
    <xf numFmtId="0" fontId="0" fillId="0" borderId="0" xfId="0" applyAlignment="1"/>
    <xf numFmtId="0" fontId="12" fillId="0" borderId="5" xfId="0" applyFont="1" applyBorder="1" applyProtection="1"/>
    <xf numFmtId="0" fontId="2" fillId="0" borderId="0" xfId="0" applyFont="1" applyBorder="1" applyAlignment="1" applyProtection="1">
      <alignment vertical="top"/>
      <protection locked="0"/>
    </xf>
    <xf numFmtId="0" fontId="0" fillId="0" borderId="0" xfId="0" applyBorder="1" applyAlignment="1">
      <alignment vertical="top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/>
    <xf numFmtId="0" fontId="0" fillId="0" borderId="0" xfId="0" applyBorder="1" applyProtection="1"/>
    <xf numFmtId="17" fontId="12" fillId="3" borderId="5" xfId="0" applyNumberFormat="1" applyFont="1" applyFill="1" applyBorder="1" applyAlignment="1">
      <alignment horizontal="center"/>
    </xf>
    <xf numFmtId="0" fontId="0" fillId="0" borderId="0" xfId="0" applyBorder="1"/>
    <xf numFmtId="0" fontId="11" fillId="4" borderId="5" xfId="0" applyFont="1" applyFill="1" applyBorder="1" applyAlignment="1">
      <alignment horizontal="center"/>
    </xf>
    <xf numFmtId="0" fontId="0" fillId="4" borderId="0" xfId="0" applyFill="1"/>
    <xf numFmtId="0" fontId="11" fillId="0" borderId="5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0" fillId="0" borderId="5" xfId="0" applyBorder="1"/>
    <xf numFmtId="17" fontId="12" fillId="4" borderId="0" xfId="0" applyNumberFormat="1" applyFont="1" applyFill="1" applyBorder="1" applyAlignment="1">
      <alignment horizontal="center"/>
    </xf>
    <xf numFmtId="17" fontId="12" fillId="3" borderId="12" xfId="0" applyNumberFormat="1" applyFont="1" applyFill="1" applyBorder="1" applyAlignment="1">
      <alignment horizontal="center"/>
    </xf>
    <xf numFmtId="0" fontId="14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0" fillId="0" borderId="14" xfId="0" applyNumberFormat="1" applyBorder="1" applyAlignment="1">
      <alignment vertical="top" wrapText="1"/>
    </xf>
    <xf numFmtId="0" fontId="14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4" xfId="0" applyNumberFormat="1" applyBorder="1" applyAlignment="1">
      <alignment horizontal="center" vertical="top" wrapText="1"/>
    </xf>
    <xf numFmtId="0" fontId="0" fillId="0" borderId="15" xfId="0" applyNumberFormat="1" applyBorder="1" applyAlignment="1">
      <alignment horizontal="center" vertical="top" wrapText="1"/>
    </xf>
    <xf numFmtId="0" fontId="10" fillId="0" borderId="0" xfId="1" applyAlignment="1" applyProtection="1"/>
    <xf numFmtId="0" fontId="15" fillId="0" borderId="0" xfId="0" applyFont="1"/>
    <xf numFmtId="4" fontId="4" fillId="2" borderId="11" xfId="0" applyNumberFormat="1" applyFont="1" applyFill="1" applyBorder="1" applyAlignment="1" applyProtection="1">
      <protection locked="0"/>
    </xf>
    <xf numFmtId="0" fontId="7" fillId="0" borderId="0" xfId="0" applyFont="1" applyBorder="1" applyProtection="1"/>
    <xf numFmtId="0" fontId="0" fillId="4" borderId="5" xfId="0" applyFill="1" applyBorder="1"/>
    <xf numFmtId="0" fontId="6" fillId="0" borderId="9" xfId="0" applyFont="1" applyBorder="1" applyProtection="1"/>
    <xf numFmtId="0" fontId="0" fillId="0" borderId="10" xfId="0" applyBorder="1" applyProtection="1"/>
    <xf numFmtId="0" fontId="21" fillId="4" borderId="5" xfId="0" applyFont="1" applyFill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/>
    </xf>
    <xf numFmtId="0" fontId="23" fillId="7" borderId="18" xfId="0" applyFont="1" applyFill="1" applyBorder="1" applyAlignment="1">
      <alignment horizontal="center" vertical="center" wrapText="1"/>
    </xf>
    <xf numFmtId="0" fontId="23" fillId="7" borderId="19" xfId="0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5" fillId="0" borderId="0" xfId="0" applyFont="1"/>
    <xf numFmtId="0" fontId="26" fillId="0" borderId="0" xfId="0" applyFont="1" applyAlignment="1">
      <alignment horizontal="center"/>
    </xf>
    <xf numFmtId="168" fontId="28" fillId="0" borderId="5" xfId="0" applyNumberFormat="1" applyFont="1" applyBorder="1" applyAlignment="1">
      <alignment horizontal="center"/>
    </xf>
    <xf numFmtId="167" fontId="29" fillId="9" borderId="20" xfId="0" applyNumberFormat="1" applyFont="1" applyFill="1" applyBorder="1" applyAlignment="1">
      <alignment horizontal="center" vertical="center"/>
    </xf>
    <xf numFmtId="167" fontId="29" fillId="9" borderId="22" xfId="0" applyNumberFormat="1" applyFont="1" applyFill="1" applyBorder="1" applyAlignment="1">
      <alignment horizontal="center" vertical="center"/>
    </xf>
    <xf numFmtId="167" fontId="29" fillId="9" borderId="12" xfId="0" applyNumberFormat="1" applyFont="1" applyFill="1" applyBorder="1" applyAlignment="1">
      <alignment horizontal="center" vertical="center"/>
    </xf>
    <xf numFmtId="0" fontId="26" fillId="0" borderId="0" xfId="0" applyFont="1"/>
    <xf numFmtId="0" fontId="30" fillId="0" borderId="0" xfId="0" applyFont="1" applyAlignment="1">
      <alignment horizontal="left"/>
    </xf>
    <xf numFmtId="0" fontId="31" fillId="8" borderId="6" xfId="0" applyFont="1" applyFill="1" applyBorder="1" applyAlignment="1">
      <alignment horizontal="center"/>
    </xf>
    <xf numFmtId="2" fontId="31" fillId="8" borderId="21" xfId="0" applyNumberFormat="1" applyFont="1" applyFill="1" applyBorder="1" applyAlignment="1">
      <alignment horizontal="center" wrapText="1"/>
    </xf>
    <xf numFmtId="0" fontId="33" fillId="0" borderId="0" xfId="0" applyFont="1"/>
    <xf numFmtId="0" fontId="3" fillId="0" borderId="0" xfId="0" applyFont="1" applyAlignment="1">
      <alignment horizontal="left" wrapText="1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/>
    <xf numFmtId="164" fontId="19" fillId="0" borderId="6" xfId="0" applyNumberFormat="1" applyFont="1" applyBorder="1" applyAlignment="1" applyProtection="1">
      <alignment horizontal="right" vertical="top" wrapText="1"/>
      <protection locked="0"/>
    </xf>
    <xf numFmtId="164" fontId="19" fillId="0" borderId="7" xfId="0" applyNumberFormat="1" applyFont="1" applyBorder="1" applyAlignment="1" applyProtection="1">
      <alignment horizontal="right"/>
      <protection locked="0"/>
    </xf>
    <xf numFmtId="166" fontId="1" fillId="0" borderId="6" xfId="0" applyNumberFormat="1" applyFont="1" applyBorder="1" applyAlignment="1" applyProtection="1"/>
    <xf numFmtId="0" fontId="0" fillId="0" borderId="7" xfId="0" applyBorder="1"/>
    <xf numFmtId="0" fontId="18" fillId="6" borderId="5" xfId="0" applyFont="1" applyFill="1" applyBorder="1" applyAlignment="1" applyProtection="1">
      <alignment horizontal="left"/>
    </xf>
    <xf numFmtId="0" fontId="12" fillId="0" borderId="6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/>
    </xf>
    <xf numFmtId="0" fontId="17" fillId="6" borderId="6" xfId="0" applyFont="1" applyFill="1" applyBorder="1" applyAlignment="1" applyProtection="1">
      <alignment horizontal="left"/>
      <protection locked="0"/>
    </xf>
    <xf numFmtId="0" fontId="17" fillId="6" borderId="8" xfId="0" applyFont="1" applyFill="1" applyBorder="1" applyAlignment="1" applyProtection="1">
      <alignment horizontal="left"/>
      <protection locked="0"/>
    </xf>
    <xf numFmtId="0" fontId="17" fillId="6" borderId="7" xfId="0" applyFont="1" applyFill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3" fillId="7" borderId="16" xfId="0" applyFont="1" applyFill="1" applyBorder="1" applyAlignment="1">
      <alignment horizontal="center" vertical="center" wrapText="1"/>
    </xf>
    <xf numFmtId="0" fontId="23" fillId="7" borderId="17" xfId="0" applyFont="1" applyFill="1" applyBorder="1" applyAlignment="1">
      <alignment horizontal="center" vertical="center" wrapText="1"/>
    </xf>
    <xf numFmtId="0" fontId="27" fillId="8" borderId="0" xfId="0" applyFont="1" applyFill="1" applyBorder="1" applyAlignment="1">
      <alignment horizontal="center" wrapText="1"/>
    </xf>
    <xf numFmtId="0" fontId="27" fillId="8" borderId="23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3" fillId="0" borderId="6" xfId="0" applyFont="1" applyBorder="1" applyAlignment="1" applyProtection="1">
      <alignment horizontal="left" vertical="top"/>
      <protection locked="0"/>
    </xf>
    <xf numFmtId="0" fontId="13" fillId="0" borderId="8" xfId="0" applyFont="1" applyBorder="1" applyAlignment="1" applyProtection="1">
      <alignment horizontal="left" vertical="top"/>
      <protection locked="0"/>
    </xf>
    <xf numFmtId="0" fontId="13" fillId="0" borderId="7" xfId="0" applyFont="1" applyBorder="1" applyAlignment="1" applyProtection="1">
      <alignment horizontal="left" vertical="top"/>
      <protection locked="0"/>
    </xf>
    <xf numFmtId="0" fontId="1" fillId="5" borderId="5" xfId="0" applyFont="1" applyFill="1" applyBorder="1" applyAlignment="1">
      <alignment horizontal="center"/>
    </xf>
    <xf numFmtId="0" fontId="20" fillId="0" borderId="5" xfId="0" applyFont="1" applyBorder="1" applyAlignment="1">
      <alignment horizontal="center" wrapText="1"/>
    </xf>
    <xf numFmtId="0" fontId="10" fillId="0" borderId="0" xfId="1" applyAlignment="1" applyProtection="1"/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34" fillId="10" borderId="16" xfId="0" applyFont="1" applyFill="1" applyBorder="1" applyAlignment="1">
      <alignment horizontal="center" vertical="center" wrapText="1"/>
    </xf>
    <xf numFmtId="0" fontId="34" fillId="10" borderId="31" xfId="0" applyFont="1" applyFill="1" applyBorder="1" applyAlignment="1">
      <alignment horizontal="center" vertical="center" wrapText="1"/>
    </xf>
    <xf numFmtId="0" fontId="34" fillId="10" borderId="17" xfId="0" applyFont="1" applyFill="1" applyBorder="1" applyAlignment="1">
      <alignment horizontal="center" vertical="center" wrapText="1"/>
    </xf>
    <xf numFmtId="168" fontId="35" fillId="0" borderId="5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  <color rgb="FF99CCFF"/>
      <color rgb="FFCCECFF"/>
      <color rgb="FFFFFFC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ec.europa.eu/energy/observatory/reports/latest_prices_raw_data.xlsx" TargetMode="External"/><Relationship Id="rId1" Type="http://schemas.openxmlformats.org/officeDocument/2006/relationships/hyperlink" Target="https://www.mitma.gob.es/transporte-terrestre/servicios-al-transportista/indice-de-variacion-semanal-de-los-precios-medios-del-gasoleo-en-espan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S48"/>
  <sheetViews>
    <sheetView showGridLines="0" tabSelected="1" zoomScaleNormal="100" workbookViewId="0">
      <pane xSplit="17" topLeftCell="R1" activePane="topRight" state="frozen"/>
      <selection pane="topRight" activeCell="N17" sqref="N17:O17"/>
    </sheetView>
  </sheetViews>
  <sheetFormatPr baseColWidth="10" defaultRowHeight="12.75"/>
  <cols>
    <col min="1" max="1" width="7.85546875" customWidth="1"/>
    <col min="2" max="2" width="8.140625" customWidth="1"/>
    <col min="3" max="3" width="8.28515625" customWidth="1"/>
    <col min="4" max="4" width="7.7109375" customWidth="1"/>
    <col min="5" max="5" width="7.28515625" customWidth="1"/>
    <col min="6" max="6" width="8" customWidth="1"/>
    <col min="7" max="7" width="7" customWidth="1"/>
    <col min="8" max="8" width="12.140625" customWidth="1"/>
    <col min="9" max="9" width="7.5703125" customWidth="1"/>
    <col min="10" max="10" width="8.7109375" customWidth="1"/>
    <col min="11" max="11" width="7.5703125" customWidth="1"/>
    <col min="12" max="12" width="7.85546875" customWidth="1"/>
    <col min="13" max="13" width="19.140625" customWidth="1"/>
    <col min="14" max="14" width="28.28515625" customWidth="1"/>
    <col min="15" max="15" width="25" customWidth="1"/>
    <col min="16" max="16" width="20.7109375" customWidth="1"/>
    <col min="17" max="17" width="6.85546875" customWidth="1"/>
    <col min="18" max="18" width="14.5703125" customWidth="1"/>
    <col min="19" max="19" width="30.28515625" customWidth="1"/>
    <col min="20" max="20" width="35.5703125" customWidth="1"/>
    <col min="21" max="21" width="6" customWidth="1"/>
    <col min="22" max="22" width="7.140625" customWidth="1"/>
    <col min="23" max="23" width="6.28515625" customWidth="1"/>
    <col min="24" max="24" width="6.85546875" customWidth="1"/>
    <col min="25" max="26" width="6.7109375" customWidth="1"/>
    <col min="27" max="27" width="6.140625" customWidth="1"/>
    <col min="28" max="28" width="6.5703125" customWidth="1"/>
    <col min="29" max="29" width="7" customWidth="1"/>
    <col min="30" max="30" width="7.42578125" customWidth="1"/>
    <col min="31" max="31" width="7" customWidth="1"/>
    <col min="32" max="32" width="6.5703125" customWidth="1"/>
    <col min="33" max="33" width="7.42578125" customWidth="1"/>
    <col min="34" max="34" width="6.7109375" customWidth="1"/>
    <col min="35" max="35" width="6.42578125" customWidth="1"/>
    <col min="36" max="36" width="7" customWidth="1"/>
    <col min="37" max="37" width="7.28515625" customWidth="1"/>
    <col min="38" max="38" width="8.42578125" customWidth="1"/>
    <col min="39" max="39" width="8.140625" customWidth="1"/>
    <col min="40" max="40" width="6.140625" customWidth="1"/>
    <col min="41" max="41" width="6.7109375" customWidth="1"/>
    <col min="42" max="42" width="7.28515625" customWidth="1"/>
    <col min="43" max="43" width="6.140625" customWidth="1"/>
    <col min="44" max="44" width="6" customWidth="1"/>
    <col min="45" max="45" width="6.42578125" customWidth="1"/>
    <col min="46" max="46" width="6.28515625" customWidth="1"/>
    <col min="47" max="47" width="6.85546875" customWidth="1"/>
    <col min="48" max="48" width="6.5703125" customWidth="1"/>
    <col min="49" max="49" width="6.85546875" customWidth="1"/>
    <col min="50" max="50" width="6.140625" customWidth="1"/>
    <col min="51" max="52" width="6.42578125" customWidth="1"/>
    <col min="53" max="53" width="6.85546875" customWidth="1"/>
    <col min="54" max="54" width="7.140625" customWidth="1"/>
    <col min="55" max="55" width="6.85546875" customWidth="1"/>
    <col min="56" max="56" width="7.140625" customWidth="1"/>
    <col min="57" max="57" width="6.42578125" customWidth="1"/>
    <col min="58" max="59" width="6.28515625" customWidth="1"/>
    <col min="60" max="60" width="6.85546875" customWidth="1"/>
    <col min="61" max="61" width="7" customWidth="1"/>
    <col min="62" max="62" width="6.85546875" customWidth="1"/>
    <col min="63" max="63" width="6.42578125" customWidth="1"/>
    <col min="64" max="64" width="6.85546875" customWidth="1"/>
    <col min="65" max="65" width="7.140625" customWidth="1"/>
    <col min="66" max="66" width="6.5703125" customWidth="1"/>
    <col min="67" max="67" width="6.28515625" customWidth="1"/>
    <col min="68" max="68" width="7.140625" customWidth="1"/>
    <col min="69" max="71" width="6.42578125" customWidth="1"/>
    <col min="72" max="72" width="6" customWidth="1"/>
    <col min="73" max="73" width="6.28515625" customWidth="1"/>
    <col min="74" max="74" width="7" customWidth="1"/>
    <col min="75" max="75" width="7.140625" customWidth="1"/>
    <col min="76" max="76" width="8" customWidth="1"/>
    <col min="77" max="77" width="7.85546875" customWidth="1"/>
    <col min="78" max="78" width="6" customWidth="1"/>
    <col min="79" max="81" width="6.42578125" customWidth="1"/>
    <col min="82" max="82" width="7.140625" customWidth="1"/>
    <col min="83" max="83" width="6.42578125" customWidth="1"/>
    <col min="84" max="84" width="6.5703125" customWidth="1"/>
    <col min="85" max="85" width="8.140625" customWidth="1"/>
  </cols>
  <sheetData>
    <row r="1" spans="1:253" s="34" customFormat="1" ht="105" customHeight="1" thickBot="1">
      <c r="A1" s="93" t="s">
        <v>50</v>
      </c>
      <c r="B1" s="94"/>
      <c r="C1" s="94"/>
      <c r="D1" s="94"/>
      <c r="E1" s="94"/>
      <c r="F1" s="94"/>
      <c r="G1" s="94"/>
      <c r="H1" s="94"/>
      <c r="I1" s="94"/>
      <c r="J1" s="95"/>
      <c r="M1" s="75" t="s">
        <v>42</v>
      </c>
      <c r="N1" s="75"/>
      <c r="O1" s="76"/>
    </row>
    <row r="2" spans="1:253" ht="32.25" thickBot="1">
      <c r="A2" s="84" t="s">
        <v>48</v>
      </c>
      <c r="B2" s="85"/>
      <c r="C2" s="85"/>
      <c r="D2" s="85"/>
      <c r="E2" s="85"/>
      <c r="F2" s="85"/>
      <c r="G2" s="85"/>
      <c r="H2" s="85"/>
      <c r="I2" s="85"/>
      <c r="J2" s="86"/>
      <c r="M2" s="55" t="s">
        <v>43</v>
      </c>
      <c r="N2" s="56" t="s">
        <v>46</v>
      </c>
      <c r="O2" s="56" t="s">
        <v>45</v>
      </c>
    </row>
    <row r="3" spans="1:253" ht="18">
      <c r="A3" s="87"/>
      <c r="B3" s="88"/>
      <c r="C3" s="88"/>
      <c r="D3" s="88"/>
      <c r="E3" s="88"/>
      <c r="F3" s="88"/>
      <c r="G3" s="88"/>
      <c r="H3" s="88"/>
      <c r="I3" s="88"/>
      <c r="J3" s="89"/>
      <c r="M3" s="50">
        <v>46027</v>
      </c>
      <c r="N3" s="49">
        <v>1.0959340000000002</v>
      </c>
      <c r="O3" s="49">
        <v>1.1449340000000001</v>
      </c>
      <c r="U3" s="23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</row>
    <row r="4" spans="1:253" s="19" customFormat="1" ht="32.25" customHeight="1" thickBot="1">
      <c r="A4" s="90"/>
      <c r="B4" s="91"/>
      <c r="C4" s="91"/>
      <c r="D4" s="91"/>
      <c r="E4" s="91"/>
      <c r="F4" s="91"/>
      <c r="G4" s="91"/>
      <c r="H4" s="91"/>
      <c r="I4" s="91"/>
      <c r="J4" s="92"/>
      <c r="M4" s="51">
        <v>46034</v>
      </c>
      <c r="N4" s="49">
        <v>1.0944880000000001</v>
      </c>
      <c r="O4" s="49">
        <v>1.1434880000000001</v>
      </c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</row>
    <row r="5" spans="1:253" s="19" customFormat="1" ht="18">
      <c r="A5" s="84" t="s">
        <v>49</v>
      </c>
      <c r="B5" s="85"/>
      <c r="C5" s="85"/>
      <c r="D5" s="85"/>
      <c r="E5" s="85"/>
      <c r="F5" s="85"/>
      <c r="G5" s="85"/>
      <c r="H5" s="85"/>
      <c r="I5" s="85"/>
      <c r="J5" s="86"/>
      <c r="M5" s="51">
        <v>46041</v>
      </c>
      <c r="N5" s="49">
        <v>1.0975790000000001</v>
      </c>
      <c r="O5" s="49">
        <v>1.146579</v>
      </c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</row>
    <row r="6" spans="1:253" ht="18">
      <c r="A6" s="87"/>
      <c r="B6" s="88"/>
      <c r="C6" s="88"/>
      <c r="D6" s="88"/>
      <c r="E6" s="88"/>
      <c r="F6" s="88"/>
      <c r="G6" s="88"/>
      <c r="H6" s="88"/>
      <c r="I6" s="88"/>
      <c r="J6" s="89"/>
      <c r="M6" s="52">
        <v>46048</v>
      </c>
      <c r="N6" s="49">
        <v>1.104306</v>
      </c>
      <c r="O6" s="49">
        <v>1.1533059999999999</v>
      </c>
    </row>
    <row r="7" spans="1:253" ht="18">
      <c r="A7" s="87"/>
      <c r="B7" s="88"/>
      <c r="C7" s="88"/>
      <c r="D7" s="88"/>
      <c r="E7" s="88"/>
      <c r="F7" s="88"/>
      <c r="G7" s="88"/>
      <c r="H7" s="88"/>
      <c r="I7" s="88"/>
      <c r="J7" s="89"/>
      <c r="M7" s="50">
        <v>46055</v>
      </c>
      <c r="N7" s="49">
        <v>1.1108509999999998</v>
      </c>
      <c r="O7" s="49">
        <v>1.1598509999999997</v>
      </c>
    </row>
    <row r="8" spans="1:253" ht="18.75" thickBot="1">
      <c r="A8" s="90"/>
      <c r="B8" s="91"/>
      <c r="C8" s="91"/>
      <c r="D8" s="91"/>
      <c r="E8" s="91"/>
      <c r="F8" s="91"/>
      <c r="G8" s="91"/>
      <c r="H8" s="91"/>
      <c r="I8" s="91"/>
      <c r="J8" s="92"/>
      <c r="M8" s="51">
        <v>46062</v>
      </c>
      <c r="N8" s="49">
        <v>1.1179920000000001</v>
      </c>
      <c r="O8" s="49">
        <v>1.166992</v>
      </c>
    </row>
    <row r="9" spans="1:253" ht="18">
      <c r="A9" s="84" t="s">
        <v>51</v>
      </c>
      <c r="B9" s="85"/>
      <c r="C9" s="85"/>
      <c r="D9" s="85"/>
      <c r="E9" s="85"/>
      <c r="F9" s="85"/>
      <c r="G9" s="85"/>
      <c r="H9" s="85"/>
      <c r="I9" s="85"/>
      <c r="J9" s="86"/>
      <c r="M9" s="51">
        <v>46069</v>
      </c>
      <c r="N9" s="49">
        <v>1.1220500000000002</v>
      </c>
      <c r="O9" s="49">
        <v>1.1710500000000001</v>
      </c>
    </row>
    <row r="10" spans="1:253" ht="18" customHeight="1">
      <c r="A10" s="87"/>
      <c r="B10" s="88"/>
      <c r="C10" s="88"/>
      <c r="D10" s="88"/>
      <c r="E10" s="88"/>
      <c r="F10" s="88"/>
      <c r="G10" s="88"/>
      <c r="H10" s="88"/>
      <c r="I10" s="88"/>
      <c r="J10" s="89"/>
      <c r="M10" s="52">
        <v>46076</v>
      </c>
      <c r="N10" s="49">
        <v>1.1271740000000001</v>
      </c>
      <c r="O10" s="49">
        <v>1.1761740000000001</v>
      </c>
    </row>
    <row r="11" spans="1:253" ht="18">
      <c r="A11" s="87"/>
      <c r="B11" s="88"/>
      <c r="C11" s="88"/>
      <c r="D11" s="88"/>
      <c r="E11" s="88"/>
      <c r="F11" s="88"/>
      <c r="G11" s="88"/>
      <c r="H11" s="88"/>
      <c r="I11" s="88"/>
      <c r="J11" s="89"/>
      <c r="M11" s="50">
        <v>46083</v>
      </c>
      <c r="N11" s="96">
        <v>1.1420080000000001</v>
      </c>
      <c r="O11" s="96">
        <v>1.1910080000000001</v>
      </c>
    </row>
    <row r="12" spans="1:253" ht="18">
      <c r="A12" s="87"/>
      <c r="B12" s="88"/>
      <c r="C12" s="88"/>
      <c r="D12" s="88"/>
      <c r="E12" s="88"/>
      <c r="F12" s="88"/>
      <c r="G12" s="88"/>
      <c r="H12" s="88"/>
      <c r="I12" s="88"/>
      <c r="J12" s="89"/>
      <c r="M12" s="51">
        <v>46090</v>
      </c>
      <c r="N12" s="49">
        <v>1.3108930000000001</v>
      </c>
      <c r="O12" s="49">
        <v>1.359893</v>
      </c>
    </row>
    <row r="13" spans="1:253" ht="18.75" thickBot="1">
      <c r="A13" s="90"/>
      <c r="B13" s="91"/>
      <c r="C13" s="91"/>
      <c r="D13" s="91"/>
      <c r="E13" s="91"/>
      <c r="F13" s="91"/>
      <c r="G13" s="91"/>
      <c r="H13" s="91"/>
      <c r="I13" s="91"/>
      <c r="J13" s="92"/>
      <c r="M13" s="51">
        <v>46097</v>
      </c>
      <c r="N13" s="49">
        <v>1.4690080000000001</v>
      </c>
      <c r="O13" s="49">
        <v>1.518008</v>
      </c>
    </row>
    <row r="14" spans="1:253" ht="18">
      <c r="A14" s="57"/>
      <c r="M14" s="51">
        <v>46104</v>
      </c>
      <c r="N14" s="49">
        <v>1.5637100000000002</v>
      </c>
      <c r="O14" s="49">
        <v>1.5637100000000002</v>
      </c>
    </row>
    <row r="15" spans="1:253" ht="18">
      <c r="M15" s="52">
        <v>46111</v>
      </c>
      <c r="N15" s="49">
        <v>1.61551</v>
      </c>
      <c r="O15" s="49">
        <v>1.61551</v>
      </c>
    </row>
    <row r="16" spans="1:253" ht="18">
      <c r="M16" s="51">
        <v>46118</v>
      </c>
      <c r="N16" s="49">
        <v>1.64825</v>
      </c>
      <c r="O16" s="49">
        <v>1.64825</v>
      </c>
    </row>
    <row r="17" spans="1:20" ht="18">
      <c r="M17" s="51">
        <v>46125</v>
      </c>
      <c r="N17" s="96">
        <v>1.713404988</v>
      </c>
      <c r="O17" s="96">
        <v>1.713404988</v>
      </c>
    </row>
    <row r="18" spans="1:20" ht="40.5" customHeight="1">
      <c r="A18" s="11"/>
      <c r="B18" s="12"/>
      <c r="C18" s="12"/>
      <c r="D18" s="12"/>
      <c r="E18" s="12"/>
      <c r="F18" s="12"/>
      <c r="G18" s="12"/>
      <c r="H18" s="9"/>
      <c r="I18" s="9"/>
      <c r="J18" s="9"/>
      <c r="K18" s="1"/>
      <c r="L18" s="1"/>
      <c r="M18" s="77" t="s">
        <v>47</v>
      </c>
      <c r="N18" s="77"/>
      <c r="O18" s="77"/>
      <c r="R18" s="48"/>
      <c r="S18" s="53"/>
      <c r="T18" s="53"/>
    </row>
    <row r="19" spans="1:20" ht="19.5">
      <c r="A19" s="69" t="s">
        <v>21</v>
      </c>
      <c r="B19" s="70"/>
      <c r="C19" s="70"/>
      <c r="D19" s="70"/>
      <c r="E19" s="70"/>
      <c r="F19" s="70"/>
      <c r="G19" s="70"/>
      <c r="H19" s="71"/>
      <c r="I19" s="2"/>
      <c r="J19" s="2"/>
      <c r="K19" s="2"/>
      <c r="L19" s="2"/>
      <c r="R19" s="54"/>
      <c r="S19" s="53"/>
      <c r="T19" s="53"/>
    </row>
    <row r="20" spans="1:20" ht="61.5" customHeight="1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</row>
    <row r="21" spans="1:20" ht="15.75">
      <c r="A21" s="10" t="s">
        <v>0</v>
      </c>
      <c r="B21" s="61">
        <v>1.1420080000000001</v>
      </c>
      <c r="C21" s="62"/>
      <c r="D21" s="1"/>
      <c r="E21" s="1"/>
      <c r="F21" s="1"/>
      <c r="G21" s="1"/>
      <c r="H21" s="1"/>
      <c r="I21" s="1"/>
      <c r="J21" s="1"/>
      <c r="K21" s="1"/>
      <c r="L21" s="1"/>
    </row>
    <row r="22" spans="1:20" ht="15.75">
      <c r="A22" s="10" t="s">
        <v>1</v>
      </c>
      <c r="B22" s="61">
        <v>1.713404988</v>
      </c>
      <c r="C22" s="62"/>
      <c r="D22" s="1"/>
      <c r="E22" s="66" t="s">
        <v>20</v>
      </c>
      <c r="F22" s="67"/>
      <c r="G22" s="68"/>
      <c r="H22" s="63">
        <f>((B22-B21)*100)/B21</f>
        <v>50.034412018129451</v>
      </c>
      <c r="I22" s="64"/>
      <c r="J22" s="1"/>
      <c r="K22" s="1"/>
      <c r="L22" s="1"/>
    </row>
    <row r="23" spans="1:20">
      <c r="A23" s="3"/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20" ht="19.5">
      <c r="A24" s="65" t="s">
        <v>18</v>
      </c>
      <c r="B24" s="65"/>
      <c r="C24" s="65"/>
      <c r="D24" s="65"/>
      <c r="E24" s="65"/>
      <c r="F24" s="65"/>
      <c r="G24" s="65"/>
      <c r="H24" s="35">
        <v>100</v>
      </c>
      <c r="I24" s="36" t="s">
        <v>19</v>
      </c>
      <c r="J24" s="15"/>
      <c r="K24" s="15"/>
      <c r="L24" s="15"/>
      <c r="M24" s="17"/>
      <c r="N24" s="47" t="s">
        <v>41</v>
      </c>
    </row>
    <row r="25" spans="1:20" ht="13.5" thickBo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7"/>
    </row>
    <row r="26" spans="1:20" ht="39.75" customHeight="1" thickBot="1">
      <c r="A26" s="5" t="s">
        <v>2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38"/>
      <c r="M26" s="17"/>
      <c r="N26" s="73" t="s">
        <v>23</v>
      </c>
      <c r="O26" s="74"/>
    </row>
    <row r="27" spans="1:20" ht="32.25" thickBot="1">
      <c r="A27" s="7" t="s">
        <v>3</v>
      </c>
      <c r="B27" s="8"/>
      <c r="C27" s="8"/>
      <c r="D27" s="8"/>
      <c r="E27" s="8"/>
      <c r="F27" s="8"/>
      <c r="G27" s="13"/>
      <c r="H27" s="14"/>
      <c r="I27" s="59">
        <f>H22*H24*(IF((B22-0.33)&lt;0.85,0.33,IF(AND((B22-0.33)&gt;0.85,(B22-0.33)&lt;1.4),0.4,IF((B22-0.33)&gt;1.4,0.5,0)))/100)</f>
        <v>20.013764807251782</v>
      </c>
      <c r="J27" s="60"/>
      <c r="K27" s="8"/>
      <c r="L27" s="39"/>
      <c r="M27" s="17"/>
      <c r="N27" s="42" t="s">
        <v>24</v>
      </c>
      <c r="O27" s="43" t="s">
        <v>25</v>
      </c>
    </row>
    <row r="28" spans="1:20" ht="15.75" thickBot="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7"/>
      <c r="N28" s="44" t="s">
        <v>26</v>
      </c>
      <c r="O28" s="45">
        <v>0.3</v>
      </c>
    </row>
    <row r="29" spans="1:20" ht="15.75" customHeight="1" thickBot="1">
      <c r="A29" s="5" t="s">
        <v>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38"/>
      <c r="M29" s="17"/>
      <c r="N29" s="44" t="s">
        <v>27</v>
      </c>
      <c r="O29" s="45">
        <v>0.4</v>
      </c>
    </row>
    <row r="30" spans="1:20" ht="30" customHeight="1" thickBot="1">
      <c r="A30" s="7" t="s">
        <v>3</v>
      </c>
      <c r="B30" s="8"/>
      <c r="C30" s="8"/>
      <c r="D30" s="8"/>
      <c r="E30" s="8"/>
      <c r="F30" s="8"/>
      <c r="G30" s="13"/>
      <c r="H30" s="14"/>
      <c r="I30" s="59">
        <f>H22*H24*(IF((B22-0.33)&lt;0.95,0.2,IF(AND((B22-0.33)&gt;0.95,(B22-0.33)&lt;1.8),0.3,IF((B22-0.33)&gt;1.8,0.4,0)))/100)</f>
        <v>15.010323605438836</v>
      </c>
      <c r="J30" s="60"/>
      <c r="K30" s="8"/>
      <c r="L30" s="39"/>
      <c r="M30" s="17"/>
      <c r="N30" s="44" t="s">
        <v>28</v>
      </c>
      <c r="O30" s="45">
        <v>0.5</v>
      </c>
    </row>
    <row r="31" spans="1:20" ht="15.75" thickBo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7"/>
      <c r="N31" s="46"/>
    </row>
    <row r="32" spans="1:20" ht="34.5" customHeight="1" thickBot="1">
      <c r="A32" s="5" t="s">
        <v>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38"/>
      <c r="M32" s="17"/>
      <c r="N32" s="73" t="s">
        <v>29</v>
      </c>
      <c r="O32" s="74"/>
    </row>
    <row r="33" spans="1:15" ht="24.75" customHeight="1" thickBot="1">
      <c r="A33" s="7" t="s">
        <v>3</v>
      </c>
      <c r="B33" s="8"/>
      <c r="C33" s="8"/>
      <c r="D33" s="8"/>
      <c r="E33" s="8"/>
      <c r="F33" s="8"/>
      <c r="G33" s="13"/>
      <c r="H33" s="14"/>
      <c r="I33" s="59">
        <f>H22*H24*(IF((B22-0.33)&lt;0.75,0.2,IF(AND((B22-0.33)&gt;0.75,(B22-0.33)&lt;1.45),0.3,IF((B22-0.33)&gt;1.45,0.4,0)))/100)</f>
        <v>15.010323605438836</v>
      </c>
      <c r="J33" s="60"/>
      <c r="K33" s="8"/>
      <c r="L33" s="39"/>
      <c r="M33" s="17"/>
      <c r="N33" s="42" t="s">
        <v>24</v>
      </c>
      <c r="O33" s="43" t="s">
        <v>25</v>
      </c>
    </row>
    <row r="34" spans="1:15" ht="15.75" thickBo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7"/>
      <c r="N34" s="44" t="s">
        <v>30</v>
      </c>
      <c r="O34" s="45">
        <v>0.2</v>
      </c>
    </row>
    <row r="35" spans="1:15" ht="15.75" customHeight="1" thickBot="1">
      <c r="A35" s="5" t="s">
        <v>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38"/>
      <c r="M35" s="17"/>
      <c r="N35" s="44" t="s">
        <v>31</v>
      </c>
      <c r="O35" s="45">
        <v>0.3</v>
      </c>
    </row>
    <row r="36" spans="1:15" ht="36.75" customHeight="1" thickBot="1">
      <c r="A36" s="7" t="s">
        <v>3</v>
      </c>
      <c r="B36" s="8"/>
      <c r="C36" s="8"/>
      <c r="D36" s="8"/>
      <c r="E36" s="8"/>
      <c r="F36" s="8"/>
      <c r="G36" s="13"/>
      <c r="H36" s="14"/>
      <c r="I36" s="59">
        <f>H22*H24*(IF((B22-0.33)&lt;0.7,0.1,IF(AND((B22-0.33)&gt;0.7,(B22-0.33)&lt;1.95),0.2,IF((B22-0.33)&gt;1.95,0.3,0)))/100)</f>
        <v>10.006882403625891</v>
      </c>
      <c r="J36" s="60"/>
      <c r="K36" s="8"/>
      <c r="L36" s="39"/>
      <c r="M36" s="17"/>
      <c r="N36" s="44" t="s">
        <v>32</v>
      </c>
      <c r="O36" s="45">
        <v>0.4</v>
      </c>
    </row>
    <row r="37" spans="1:15" ht="15.75" thickBo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46"/>
    </row>
    <row r="38" spans="1:15" ht="33.75" customHeight="1" thickBot="1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N38" s="73" t="s">
        <v>33</v>
      </c>
      <c r="O38" s="74"/>
    </row>
    <row r="39" spans="1:15" ht="32.25" thickBot="1">
      <c r="N39" s="42" t="s">
        <v>24</v>
      </c>
      <c r="O39" s="43" t="s">
        <v>25</v>
      </c>
    </row>
    <row r="40" spans="1:15" ht="15.75" thickBot="1">
      <c r="N40" s="44" t="s">
        <v>34</v>
      </c>
      <c r="O40" s="45">
        <v>0.2</v>
      </c>
    </row>
    <row r="41" spans="1:15" ht="15.75" customHeight="1" thickBot="1">
      <c r="N41" s="44" t="s">
        <v>35</v>
      </c>
      <c r="O41" s="45">
        <v>0.3</v>
      </c>
    </row>
    <row r="42" spans="1:15" ht="15.75" thickBot="1">
      <c r="N42" s="44" t="s">
        <v>36</v>
      </c>
      <c r="O42" s="45">
        <v>0.4</v>
      </c>
    </row>
    <row r="43" spans="1:15" ht="15.75" thickBot="1">
      <c r="N43" s="46"/>
    </row>
    <row r="44" spans="1:15" ht="30.75" customHeight="1" thickBot="1">
      <c r="N44" s="73" t="s">
        <v>37</v>
      </c>
      <c r="O44" s="74"/>
    </row>
    <row r="45" spans="1:15" ht="32.25" thickBot="1">
      <c r="N45" s="42" t="s">
        <v>24</v>
      </c>
      <c r="O45" s="43" t="s">
        <v>25</v>
      </c>
    </row>
    <row r="46" spans="1:15" ht="15.75" thickBot="1">
      <c r="N46" s="44" t="s">
        <v>38</v>
      </c>
      <c r="O46" s="45">
        <v>0.1</v>
      </c>
    </row>
    <row r="47" spans="1:15" ht="15.75" customHeight="1" thickBot="1">
      <c r="N47" s="44" t="s">
        <v>39</v>
      </c>
      <c r="O47" s="45">
        <v>0.2</v>
      </c>
    </row>
    <row r="48" spans="1:15" ht="15.75" thickBot="1">
      <c r="N48" s="44" t="s">
        <v>40</v>
      </c>
      <c r="O48" s="45">
        <v>0.3</v>
      </c>
    </row>
  </sheetData>
  <mergeCells count="22">
    <mergeCell ref="N26:O26"/>
    <mergeCell ref="N32:O32"/>
    <mergeCell ref="N38:O38"/>
    <mergeCell ref="N44:O44"/>
    <mergeCell ref="M1:O1"/>
    <mergeCell ref="M18:O18"/>
    <mergeCell ref="A5:J8"/>
    <mergeCell ref="E22:G22"/>
    <mergeCell ref="A19:H19"/>
    <mergeCell ref="A20:M20"/>
    <mergeCell ref="A2:J4"/>
    <mergeCell ref="A9:J13"/>
    <mergeCell ref="A1:J1"/>
    <mergeCell ref="A38:L38"/>
    <mergeCell ref="I36:J36"/>
    <mergeCell ref="B21:C21"/>
    <mergeCell ref="B22:C22"/>
    <mergeCell ref="H22:I22"/>
    <mergeCell ref="I27:J27"/>
    <mergeCell ref="I30:J30"/>
    <mergeCell ref="I33:J33"/>
    <mergeCell ref="A24:G24"/>
  </mergeCells>
  <phoneticPr fontId="0" type="noConversion"/>
  <pageMargins left="0.75" right="0.75" top="1" bottom="1" header="0" footer="0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A4" workbookViewId="0">
      <selection activeCell="O20" sqref="O20"/>
    </sheetView>
  </sheetViews>
  <sheetFormatPr baseColWidth="10" defaultRowHeight="12.75"/>
  <sheetData>
    <row r="1" spans="1:13" ht="15.75">
      <c r="A1" s="82" t="s">
        <v>44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34"/>
    </row>
    <row r="2" spans="1:13">
      <c r="A2" s="81" t="s">
        <v>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3">
      <c r="A3" s="22"/>
      <c r="B3" s="22"/>
      <c r="C3" s="24">
        <v>44256</v>
      </c>
      <c r="D3" s="24">
        <v>44287</v>
      </c>
      <c r="E3" s="24">
        <v>44317</v>
      </c>
      <c r="F3" s="24">
        <v>44348</v>
      </c>
      <c r="G3" s="24">
        <v>0.79979999999999996</v>
      </c>
      <c r="H3" s="24">
        <v>44409</v>
      </c>
      <c r="I3" s="24">
        <v>44440</v>
      </c>
      <c r="J3" s="24">
        <v>44470</v>
      </c>
      <c r="K3" s="24">
        <v>44501</v>
      </c>
      <c r="L3" s="24">
        <v>0.78580000000000005</v>
      </c>
      <c r="M3" s="23"/>
    </row>
    <row r="4" spans="1:13">
      <c r="A4" s="37"/>
      <c r="B4" s="37"/>
      <c r="C4" s="18">
        <v>0.59799999999999998</v>
      </c>
      <c r="D4" s="18">
        <v>0.59619999999999995</v>
      </c>
      <c r="E4" s="18">
        <v>0.61639999999999995</v>
      </c>
      <c r="F4" s="20">
        <v>0.64070000000000005</v>
      </c>
      <c r="G4" s="20">
        <v>0.66390000000000005</v>
      </c>
      <c r="H4" s="20">
        <v>0.66459999999999997</v>
      </c>
      <c r="I4" s="18">
        <v>0.67749999999999999</v>
      </c>
      <c r="J4" s="18">
        <v>0.73950000000000005</v>
      </c>
      <c r="K4" s="18">
        <v>0.7611</v>
      </c>
      <c r="L4" s="18">
        <v>0.73270000000000002</v>
      </c>
      <c r="M4" s="21"/>
    </row>
    <row r="5" spans="1:13">
      <c r="A5" s="16">
        <v>44562</v>
      </c>
      <c r="B5" s="16">
        <v>44593</v>
      </c>
      <c r="C5" s="16">
        <v>44621</v>
      </c>
      <c r="D5" s="16">
        <v>44652</v>
      </c>
      <c r="E5" s="16">
        <v>44682</v>
      </c>
      <c r="F5" s="16">
        <v>44713</v>
      </c>
      <c r="G5" s="16">
        <v>44743</v>
      </c>
      <c r="H5" s="16">
        <v>44774</v>
      </c>
      <c r="I5" s="16">
        <v>44805</v>
      </c>
      <c r="J5" s="16">
        <v>44835</v>
      </c>
      <c r="K5" s="16">
        <v>44866</v>
      </c>
      <c r="L5" s="16">
        <v>44896</v>
      </c>
      <c r="M5" s="21"/>
    </row>
    <row r="6" spans="1:13">
      <c r="A6" s="18">
        <v>0.76639999999999997</v>
      </c>
      <c r="B6" s="18">
        <v>0.83509999999999995</v>
      </c>
      <c r="C6" s="18">
        <v>1.0809</v>
      </c>
      <c r="D6" s="18">
        <v>1.1326000000000001</v>
      </c>
      <c r="E6" s="18">
        <v>1.1733</v>
      </c>
      <c r="F6" s="18">
        <v>1.3024</v>
      </c>
      <c r="G6" s="18">
        <v>1.2488999999999999</v>
      </c>
      <c r="H6" s="18">
        <v>1.1457999999999999</v>
      </c>
      <c r="I6" s="18">
        <v>1.1623000000000001</v>
      </c>
      <c r="J6" s="18">
        <v>1.2105999999999999</v>
      </c>
      <c r="K6" s="18">
        <v>1.1837</v>
      </c>
      <c r="L6" s="18">
        <v>1.0105999999999999</v>
      </c>
    </row>
    <row r="7" spans="1:13">
      <c r="A7" s="16">
        <v>44927</v>
      </c>
      <c r="B7" s="16">
        <v>44958</v>
      </c>
      <c r="C7" s="16">
        <v>44986</v>
      </c>
      <c r="D7" s="16">
        <v>45017</v>
      </c>
      <c r="E7" s="16">
        <v>45047</v>
      </c>
      <c r="F7" s="16">
        <v>45078</v>
      </c>
      <c r="G7" s="16">
        <v>45108</v>
      </c>
      <c r="H7" s="16">
        <v>45139</v>
      </c>
      <c r="I7" s="16">
        <v>45170</v>
      </c>
      <c r="J7" s="16">
        <v>45200</v>
      </c>
      <c r="K7" s="16">
        <v>45231</v>
      </c>
      <c r="L7" s="16">
        <v>45261</v>
      </c>
    </row>
    <row r="8" spans="1:13">
      <c r="A8" s="18">
        <v>1.0144</v>
      </c>
      <c r="B8" s="18">
        <v>0.96060000000000001</v>
      </c>
      <c r="C8" s="18">
        <v>0.91620000000000001</v>
      </c>
      <c r="D8" s="18">
        <v>0.86350000000000005</v>
      </c>
      <c r="E8" s="18">
        <v>0.79220000000000002</v>
      </c>
      <c r="F8" s="18">
        <v>0.80100000000000005</v>
      </c>
      <c r="G8" s="18">
        <v>0.82809999999999995</v>
      </c>
      <c r="H8" s="18">
        <v>0.93500000000000005</v>
      </c>
      <c r="I8" s="18">
        <v>0.99260000000000004</v>
      </c>
      <c r="J8" s="40">
        <v>0.99250000000000005</v>
      </c>
      <c r="K8" s="18">
        <v>0.93330000000000002</v>
      </c>
      <c r="L8" s="18">
        <v>0.86650000000000005</v>
      </c>
    </row>
    <row r="9" spans="1:13">
      <c r="A9" s="16">
        <v>45292</v>
      </c>
      <c r="B9" s="16">
        <v>45323</v>
      </c>
      <c r="C9" s="16">
        <v>45352</v>
      </c>
      <c r="D9" s="16">
        <v>45383</v>
      </c>
      <c r="E9" s="16">
        <v>45413</v>
      </c>
      <c r="F9" s="16">
        <v>45444</v>
      </c>
      <c r="G9" s="16">
        <v>45474</v>
      </c>
      <c r="H9" s="16">
        <v>45505</v>
      </c>
      <c r="I9" s="16">
        <v>45536</v>
      </c>
      <c r="J9" s="16">
        <v>45566</v>
      </c>
      <c r="K9" s="16">
        <v>45597</v>
      </c>
      <c r="L9" s="16">
        <v>45627</v>
      </c>
    </row>
    <row r="10" spans="1:13">
      <c r="A10" s="18">
        <v>0.85089999999999999</v>
      </c>
      <c r="B10" s="18">
        <v>0.89549999999999996</v>
      </c>
      <c r="C10" s="18">
        <v>0.89270000000000005</v>
      </c>
      <c r="D10" s="18">
        <v>0.90239999999999998</v>
      </c>
      <c r="E10" s="41">
        <v>0.86009999999999998</v>
      </c>
      <c r="F10" s="41">
        <v>0.83199999999999996</v>
      </c>
      <c r="G10" s="41">
        <v>0.85329999999999995</v>
      </c>
      <c r="H10" s="41">
        <v>0.81779999999999997</v>
      </c>
      <c r="I10" s="18">
        <v>0.76160000000000005</v>
      </c>
      <c r="J10" s="18">
        <v>0.76319999999999999</v>
      </c>
      <c r="K10" s="18">
        <v>0.78490000000000004</v>
      </c>
      <c r="L10" s="18">
        <v>0.80659999999999998</v>
      </c>
    </row>
    <row r="11" spans="1:13">
      <c r="A11" s="16">
        <v>45658</v>
      </c>
      <c r="B11" s="16">
        <v>45689</v>
      </c>
      <c r="C11" s="16">
        <v>45717</v>
      </c>
      <c r="D11" s="16">
        <v>45748</v>
      </c>
      <c r="E11" s="16">
        <v>45778</v>
      </c>
      <c r="F11" s="16">
        <v>45809</v>
      </c>
      <c r="G11" s="16">
        <v>45839</v>
      </c>
      <c r="H11" s="16">
        <v>45870</v>
      </c>
      <c r="I11" s="16">
        <v>45901</v>
      </c>
      <c r="J11" s="16">
        <v>45931</v>
      </c>
      <c r="K11" s="16">
        <v>45962</v>
      </c>
      <c r="L11" s="16">
        <v>45992</v>
      </c>
    </row>
    <row r="12" spans="1:13">
      <c r="A12" s="18">
        <v>0.84860000000000002</v>
      </c>
      <c r="B12" s="18">
        <v>0.85809999999999997</v>
      </c>
      <c r="C12" s="18">
        <v>0.82150000000000001</v>
      </c>
      <c r="D12" s="18">
        <v>0.78180000000000005</v>
      </c>
      <c r="E12" s="18">
        <v>0.74990000000000001</v>
      </c>
      <c r="F12" s="18">
        <v>0.76470000000000005</v>
      </c>
      <c r="G12" s="40">
        <v>0.79979999999999996</v>
      </c>
      <c r="H12" s="40">
        <v>0.78969999999999996</v>
      </c>
      <c r="I12" s="40">
        <v>0.78539999999999999</v>
      </c>
      <c r="J12" s="18">
        <v>0.77849999999999997</v>
      </c>
      <c r="K12" s="18">
        <v>0.81030000000000002</v>
      </c>
      <c r="L12" s="18">
        <v>0.78580000000000005</v>
      </c>
    </row>
    <row r="13" spans="1:13">
      <c r="A13" s="16">
        <v>46023</v>
      </c>
      <c r="B13" s="16">
        <v>46054</v>
      </c>
      <c r="C13" s="16">
        <v>46082</v>
      </c>
      <c r="D13" s="16"/>
      <c r="E13" s="16"/>
      <c r="F13" s="16"/>
      <c r="G13" s="16"/>
      <c r="H13" s="16"/>
      <c r="I13" s="16"/>
      <c r="J13" s="16"/>
      <c r="K13" s="16"/>
      <c r="L13" s="16"/>
    </row>
    <row r="14" spans="1:13">
      <c r="A14" s="18">
        <v>0.76859999999999995</v>
      </c>
      <c r="B14" s="18">
        <v>0.79339999999999999</v>
      </c>
      <c r="C14" s="18">
        <v>1.1411</v>
      </c>
      <c r="D14" s="18"/>
      <c r="E14" s="41"/>
      <c r="F14" s="41"/>
      <c r="G14" s="41"/>
      <c r="H14" s="41"/>
      <c r="I14" s="18"/>
      <c r="J14" s="18"/>
      <c r="K14" s="18"/>
      <c r="L14" s="18"/>
    </row>
    <row r="15" spans="1:13">
      <c r="A15" s="78" t="s">
        <v>22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80"/>
    </row>
    <row r="16" spans="1:13">
      <c r="A16" s="83" t="s">
        <v>7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</row>
    <row r="17" spans="1:13">
      <c r="A17" s="33" t="s">
        <v>17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</sheetData>
  <mergeCells count="4">
    <mergeCell ref="A15:L15"/>
    <mergeCell ref="A2:L2"/>
    <mergeCell ref="A1:L1"/>
    <mergeCell ref="A16:M16"/>
  </mergeCells>
  <hyperlinks>
    <hyperlink ref="A16:M16" r:id="rId1" display="Acceder a la viariación semanal en el precio del gasóleo (precio más actual)"/>
    <hyperlink ref="A17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zoomScaleNormal="100" workbookViewId="0"/>
  </sheetViews>
  <sheetFormatPr baseColWidth="10" defaultRowHeight="12.75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6" width="12.42578125" customWidth="1"/>
  </cols>
  <sheetData>
    <row r="1" spans="2:6">
      <c r="B1" s="25" t="s">
        <v>9</v>
      </c>
      <c r="C1" s="25"/>
      <c r="D1" s="29"/>
      <c r="E1" s="29"/>
      <c r="F1" s="29"/>
    </row>
    <row r="2" spans="2:6">
      <c r="B2" s="25" t="s">
        <v>10</v>
      </c>
      <c r="C2" s="25"/>
      <c r="D2" s="29"/>
      <c r="E2" s="29"/>
      <c r="F2" s="29"/>
    </row>
    <row r="3" spans="2:6">
      <c r="B3" s="26"/>
      <c r="C3" s="26"/>
      <c r="D3" s="30"/>
      <c r="E3" s="30"/>
      <c r="F3" s="30"/>
    </row>
    <row r="4" spans="2:6" ht="63.75">
      <c r="B4" s="26" t="s">
        <v>11</v>
      </c>
      <c r="C4" s="26"/>
      <c r="D4" s="30"/>
      <c r="E4" s="30"/>
      <c r="F4" s="30"/>
    </row>
    <row r="5" spans="2:6">
      <c r="B5" s="26"/>
      <c r="C5" s="26"/>
      <c r="D5" s="30"/>
      <c r="E5" s="30"/>
      <c r="F5" s="30"/>
    </row>
    <row r="6" spans="2:6" ht="25.5">
      <c r="B6" s="25" t="s">
        <v>12</v>
      </c>
      <c r="C6" s="25"/>
      <c r="D6" s="29"/>
      <c r="E6" s="29" t="s">
        <v>13</v>
      </c>
      <c r="F6" s="29" t="s">
        <v>14</v>
      </c>
    </row>
    <row r="7" spans="2:6" ht="13.5" thickBot="1">
      <c r="B7" s="26"/>
      <c r="C7" s="26"/>
      <c r="D7" s="30"/>
      <c r="E7" s="30"/>
      <c r="F7" s="30"/>
    </row>
    <row r="8" spans="2:6" ht="51.75" thickBot="1">
      <c r="B8" s="27" t="s">
        <v>15</v>
      </c>
      <c r="C8" s="28"/>
      <c r="D8" s="31"/>
      <c r="E8" s="31">
        <v>3</v>
      </c>
      <c r="F8" s="32" t="s">
        <v>16</v>
      </c>
    </row>
    <row r="9" spans="2:6">
      <c r="B9" s="26"/>
      <c r="C9" s="26"/>
      <c r="D9" s="30"/>
      <c r="E9" s="30"/>
      <c r="F9" s="30"/>
    </row>
    <row r="10" spans="2:6">
      <c r="B10" s="26"/>
      <c r="C10" s="26"/>
      <c r="D10" s="30"/>
      <c r="E10" s="30"/>
      <c r="F10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Informe de compatibilidad</vt:lpstr>
    </vt:vector>
  </TitlesOfParts>
  <Company>Dark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Aparcamiento Lintzirin Guitr</dc:creator>
  <cp:lastModifiedBy>Mari Carmen Izaguirre</cp:lastModifiedBy>
  <dcterms:created xsi:type="dcterms:W3CDTF">2008-07-09T08:20:52Z</dcterms:created>
  <dcterms:modified xsi:type="dcterms:W3CDTF">2026-04-16T13:35:58Z</dcterms:modified>
</cp:coreProperties>
</file>