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3" sheetId="4" r:id="rId2"/>
    <sheet name="Informe de compatibilidad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8" i="1" l="1"/>
  <c r="I37" i="1"/>
  <c r="I34" i="1"/>
  <c r="I31" i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22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<sst xmlns="http://schemas.openxmlformats.org/spreadsheetml/2006/main" count="62" uniqueCount="53">
  <si>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</si>
  <si>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</si>
  <si>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</si>
  <si>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</si>
  <si>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</si>
  <si>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</si>
  <si>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</si>
  <si>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</si>
  <si>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</si>
  <si>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</si>
  <si>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</si>
  <si>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</si>
  <si>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</si>
  <si>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</si>
  <si>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</si>
  <si>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</si>
  <si>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</si>
  <si>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</si>
  <si>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</si>
  <si>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</si>
  <si>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</si>
  <si>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</si>
  <si>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</si>
  <si>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</si>
  <si>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</si>
  <si>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</si>
  <si>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</si>
  <si>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</si>
  <si>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</si>
  <si>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</si>
  <si>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</si>
  <si>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</si>
  <si>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</si>
  <si>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</si>
  <si>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</si>
  <si>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</si>
  <si>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</si>
  <si>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PRECIO DE REFERENCIA A CONSIDERAR PARA CALCULAR LA VARIABLE "G" EN LA FÓRMULA DE REVISIÓN DE PRECIOS DEL TRANSPORTE EN FUNCIÓN DEL PRECIO DEL GASÓLEO</t>
  </si>
  <si>
    <t>FECHA</t>
  </si>
  <si>
    <t>Actualizadas las fórmulas con los coeficientes aplicables a partir del 16 de abril de 2026</t>
  </si>
  <si>
    <t>Vehículos con MMA 
&lt; 7,5 tn</t>
  </si>
  <si>
    <r>
      <t xml:space="preserve">Vehículos con MMA 
</t>
    </r>
    <r>
      <rPr>
        <b/>
        <sz val="12"/>
        <rFont val="Aptos Narrow"/>
        <family val="2"/>
      </rPr>
      <t>≥</t>
    </r>
    <r>
      <rPr>
        <b/>
        <sz val="12"/>
        <rFont val="Aptos"/>
        <family val="2"/>
      </rPr>
      <t xml:space="preserve"> 7,5 tn</t>
    </r>
  </si>
  <si>
    <t>Precios de referencia publicados por el Minsterio de Transportes. Son precios IEH pero sin 10% de IVA, ni devolución parcial de gasóleo profesional, según RDL 9/2026 (boe, 15/04/2026).</t>
  </si>
  <si>
    <t xml:space="preserve"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 </t>
  </si>
  <si>
    <t>A partir de la publicación del RDL 9/2026 el precio de referencia es el semanal que aparece en el cuadro que se adjunta. Este precio tiene descontado el 10% de IVA y la devolución parcial del gasóleo, pero  no tiene descontado el IEH, tal como establece el RDL 9/2026.</t>
  </si>
  <si>
    <t>FÓRMULAS DE ACTUALIZACIÓN DEL PRECIO DE TRANSPORTE CON ARREGLO AL RDL 9/2026</t>
  </si>
  <si>
    <t>En cambio para obtener el coeficiente C se toma como referencia el precio PAI, es decir, SIN 10% de IVA ni IEH.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</si>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</sst>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0\ &quot;€&quot;"/>
    <numFmt numFmtId="166" formatCode="#,##0.00_ ;\-#,##0.00\ "/>
    <numFmt numFmtId="167" formatCode="dd\-mm\-yyyy"/>
    <numFmt numFmtId="168" formatCode="0.00000"/>
  </numFmts>
  <fonts count="38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name val="Aptos Narrow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4"/>
      <name val="Aptos"/>
    </font>
    <font>
      <b/>
      <i/>
      <sz val="12"/>
      <color rgb="FFFF0000"/>
      <name val="Arial"/>
      <family val="2"/>
    </font>
    <font>
      <sz val="14"/>
      <name val="Aptos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2" fillId="3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31" fillId="8" borderId="6" xfId="0" applyFont="1" applyFill="1" applyBorder="1" applyAlignment="1" applyProtection="1">
      <alignment horizontal="center"/>
      <protection locked="0"/>
    </xf>
    <xf numFmtId="2" fontId="31" fillId="8" borderId="21" xfId="0" applyNumberFormat="1" applyFont="1" applyFill="1" applyBorder="1" applyAlignment="1" applyProtection="1">
      <alignment horizontal="center" wrapText="1"/>
      <protection locked="0"/>
    </xf>
    <xf numFmtId="167" fontId="29" fillId="9" borderId="20" xfId="0" applyNumberFormat="1" applyFont="1" applyFill="1" applyBorder="1" applyAlignment="1" applyProtection="1">
      <alignment horizontal="center" vertical="center"/>
      <protection locked="0"/>
    </xf>
    <xf numFmtId="168" fontId="28" fillId="0" borderId="5" xfId="0" applyNumberFormat="1" applyFont="1" applyBorder="1" applyAlignment="1" applyProtection="1">
      <alignment horizontal="center"/>
      <protection locked="0"/>
    </xf>
    <xf numFmtId="17" fontId="12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7" fontId="29" fillId="9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167" fontId="29" fillId="9" borderId="12" xfId="0" applyNumberFormat="1" applyFont="1" applyFill="1" applyBorder="1" applyAlignment="1" applyProtection="1">
      <alignment horizontal="center" vertical="center"/>
      <protection locked="0"/>
    </xf>
    <xf numFmtId="168" fontId="35" fillId="0" borderId="5" xfId="0" applyNumberFormat="1" applyFont="1" applyBorder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30" fillId="0" borderId="0" xfId="0" applyFont="1" applyAlignment="1" applyProtection="1">
      <alignment horizontal="left"/>
      <protection locked="0"/>
    </xf>
    <xf numFmtId="0" fontId="12" fillId="0" borderId="5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3" fillId="7" borderId="18" xfId="0" applyFont="1" applyFill="1" applyBorder="1" applyAlignment="1" applyProtection="1">
      <alignment horizontal="center" vertical="center" wrapText="1"/>
    </xf>
    <xf numFmtId="0" fontId="23" fillId="7" borderId="19" xfId="0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justify" vertical="center"/>
    </xf>
    <xf numFmtId="0" fontId="0" fillId="0" borderId="0" xfId="0" applyProtection="1"/>
    <xf numFmtId="0" fontId="27" fillId="8" borderId="0" xfId="0" applyFont="1" applyFill="1" applyBorder="1" applyAlignment="1" applyProtection="1">
      <alignment horizontal="center" wrapText="1"/>
      <protection locked="0"/>
    </xf>
    <xf numFmtId="0" fontId="27" fillId="8" borderId="2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3" fillId="7" borderId="16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4" fillId="10" borderId="16" xfId="0" applyFont="1" applyFill="1" applyBorder="1" applyAlignment="1" applyProtection="1">
      <alignment horizontal="center" vertical="center" wrapText="1"/>
      <protection locked="0"/>
    </xf>
    <xf numFmtId="0" fontId="34" fillId="10" borderId="31" xfId="0" applyFont="1" applyFill="1" applyBorder="1" applyAlignment="1" applyProtection="1">
      <alignment horizontal="center" vertical="center" wrapText="1"/>
      <protection locked="0"/>
    </xf>
    <xf numFmtId="0" fontId="34" fillId="10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>
      <protection locked="0"/>
    </xf>
    <xf numFmtId="0" fontId="0" fillId="0" borderId="7" xfId="0" applyBorder="1" applyProtection="1">
      <protection locked="0"/>
    </xf>
    <xf numFmtId="0" fontId="18" fillId="6" borderId="5" xfId="0" applyFont="1" applyFill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10" fillId="0" borderId="0" xfId="1" applyAlignment="1" applyProtection="1"/>
    <xf numFmtId="168" fontId="37" fillId="0" borderId="5" xfId="0" applyNumberFormat="1" applyFont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51"/>
  <sheetViews>
    <sheetView showGridLines="0" tabSelected="1" zoomScaleNormal="100" workbookViewId="0">
      <pane xSplit="17" topLeftCell="R1" activePane="topRight" state="frozen"/>
      <selection pane="topRight" activeCell="B24" sqref="B24"/>
    </sheetView>
  </sheetViews>
  <sheetFormatPr baseColWidth="10" defaultRowHeight="12.75"/>
  <cols>
    <col min="1" max="1" width="7.85546875" style="1" customWidth="1"/>
    <col min="2" max="2" width="8.140625" style="1" customWidth="1"/>
    <col min="3" max="3" width="8.28515625" style="1" customWidth="1"/>
    <col min="4" max="4" width="7.7109375" style="1" customWidth="1"/>
    <col min="5" max="5" width="7.28515625" style="1" customWidth="1"/>
    <col min="6" max="6" width="8" style="1" customWidth="1"/>
    <col min="7" max="7" width="7" style="1" customWidth="1"/>
    <col min="8" max="8" width="12.140625" style="1" customWidth="1"/>
    <col min="9" max="9" width="7.5703125" style="1" customWidth="1"/>
    <col min="10" max="10" width="8.7109375" style="1" customWidth="1"/>
    <col min="11" max="11" width="7.5703125" style="1" customWidth="1"/>
    <col min="12" max="12" width="7.85546875" style="1" customWidth="1"/>
    <col min="13" max="13" width="19.140625" style="1" customWidth="1"/>
    <col min="14" max="14" width="28.28515625" style="1" customWidth="1"/>
    <col min="15" max="15" width="25" style="1" customWidth="1"/>
    <col min="16" max="16" width="20.7109375" style="1" customWidth="1"/>
    <col min="17" max="17" width="6.85546875" style="1" customWidth="1"/>
    <col min="18" max="18" width="14.5703125" style="1" customWidth="1"/>
    <col min="19" max="19" width="30.28515625" style="1" customWidth="1"/>
    <col min="20" max="20" width="35.5703125" style="1" customWidth="1"/>
    <col min="21" max="21" width="6" style="1" customWidth="1"/>
    <col min="22" max="22" width="7.140625" style="1" customWidth="1"/>
    <col min="23" max="23" width="6.28515625" style="1" customWidth="1"/>
    <col min="24" max="24" width="6.85546875" style="1" customWidth="1"/>
    <col min="25" max="26" width="6.7109375" style="1" customWidth="1"/>
    <col min="27" max="27" width="6.140625" style="1" customWidth="1"/>
    <col min="28" max="28" width="6.5703125" style="1" customWidth="1"/>
    <col min="29" max="29" width="7" style="1" customWidth="1"/>
    <col min="30" max="30" width="7.42578125" style="1" customWidth="1"/>
    <col min="31" max="31" width="7" style="1" customWidth="1"/>
    <col min="32" max="32" width="6.5703125" style="1" customWidth="1"/>
    <col min="33" max="33" width="7.42578125" style="1" customWidth="1"/>
    <col min="34" max="34" width="6.7109375" style="1" customWidth="1"/>
    <col min="35" max="35" width="6.42578125" style="1" customWidth="1"/>
    <col min="36" max="36" width="7" style="1" customWidth="1"/>
    <col min="37" max="37" width="7.28515625" style="1" customWidth="1"/>
    <col min="38" max="38" width="8.42578125" style="1" customWidth="1"/>
    <col min="39" max="39" width="8.140625" style="1" customWidth="1"/>
    <col min="40" max="40" width="6.140625" style="1" customWidth="1"/>
    <col min="41" max="41" width="6.7109375" style="1" customWidth="1"/>
    <col min="42" max="42" width="7.28515625" style="1" customWidth="1"/>
    <col min="43" max="43" width="6.140625" style="1" customWidth="1"/>
    <col min="44" max="44" width="6" style="1" customWidth="1"/>
    <col min="45" max="45" width="6.42578125" style="1" customWidth="1"/>
    <col min="46" max="46" width="6.28515625" style="1" customWidth="1"/>
    <col min="47" max="47" width="6.85546875" style="1" customWidth="1"/>
    <col min="48" max="48" width="6.5703125" style="1" customWidth="1"/>
    <col min="49" max="49" width="6.85546875" style="1" customWidth="1"/>
    <col min="50" max="50" width="6.140625" style="1" customWidth="1"/>
    <col min="51" max="52" width="6.42578125" style="1" customWidth="1"/>
    <col min="53" max="53" width="6.85546875" style="1" customWidth="1"/>
    <col min="54" max="54" width="7.140625" style="1" customWidth="1"/>
    <col min="55" max="55" width="6.85546875" style="1" customWidth="1"/>
    <col min="56" max="56" width="7.140625" style="1" customWidth="1"/>
    <col min="57" max="57" width="6.42578125" style="1" customWidth="1"/>
    <col min="58" max="59" width="6.28515625" style="1" customWidth="1"/>
    <col min="60" max="60" width="6.85546875" style="1" customWidth="1"/>
    <col min="61" max="61" width="7" style="1" customWidth="1"/>
    <col min="62" max="62" width="6.85546875" style="1" customWidth="1"/>
    <col min="63" max="63" width="6.42578125" style="1" customWidth="1"/>
    <col min="64" max="64" width="6.85546875" style="1" customWidth="1"/>
    <col min="65" max="65" width="7.140625" style="1" customWidth="1"/>
    <col min="66" max="66" width="6.5703125" style="1" customWidth="1"/>
    <col min="67" max="67" width="6.28515625" style="1" customWidth="1"/>
    <col min="68" max="68" width="7.140625" style="1" customWidth="1"/>
    <col min="69" max="71" width="6.42578125" style="1" customWidth="1"/>
    <col min="72" max="72" width="6" style="1" customWidth="1"/>
    <col min="73" max="73" width="6.28515625" style="1" customWidth="1"/>
    <col min="74" max="74" width="7" style="1" customWidth="1"/>
    <col min="75" max="75" width="7.140625" style="1" customWidth="1"/>
    <col min="76" max="76" width="8" style="1" customWidth="1"/>
    <col min="77" max="77" width="7.85546875" style="1" customWidth="1"/>
    <col min="78" max="78" width="6" style="1" customWidth="1"/>
    <col min="79" max="81" width="6.42578125" style="1" customWidth="1"/>
    <col min="82" max="82" width="7.140625" style="1" customWidth="1"/>
    <col min="83" max="83" width="6.42578125" style="1" customWidth="1"/>
    <col min="84" max="84" width="6.5703125" style="1" customWidth="1"/>
    <col min="85" max="85" width="8.140625" style="1" customWidth="1"/>
    <col min="86" max="16384" width="11.42578125" style="1"/>
  </cols>
  <sheetData>
    <row r="1" spans="1:253" s="27" customFormat="1" ht="105" customHeight="1" thickBot="1">
      <c r="A1" s="77" t="s">
        <v>45</v>
      </c>
      <c r="B1" s="78"/>
      <c r="C1" s="78"/>
      <c r="D1" s="78"/>
      <c r="E1" s="78"/>
      <c r="F1" s="78"/>
      <c r="G1" s="78"/>
      <c r="H1" s="78"/>
      <c r="I1" s="78"/>
      <c r="J1" s="79"/>
      <c r="M1" s="61" t="s">
        <v>37</v>
      </c>
      <c r="N1" s="61"/>
      <c r="O1" s="62"/>
    </row>
    <row r="2" spans="1:253" ht="32.25" thickBot="1">
      <c r="A2" s="64" t="s">
        <v>43</v>
      </c>
      <c r="B2" s="65"/>
      <c r="C2" s="65"/>
      <c r="D2" s="65"/>
      <c r="E2" s="65"/>
      <c r="F2" s="65"/>
      <c r="G2" s="65"/>
      <c r="H2" s="65"/>
      <c r="I2" s="65"/>
      <c r="J2" s="66"/>
      <c r="M2" s="28" t="s">
        <v>38</v>
      </c>
      <c r="N2" s="29" t="s">
        <v>41</v>
      </c>
      <c r="O2" s="29" t="s">
        <v>40</v>
      </c>
    </row>
    <row r="3" spans="1:253" ht="18">
      <c r="A3" s="67"/>
      <c r="B3" s="68"/>
      <c r="C3" s="68"/>
      <c r="D3" s="68"/>
      <c r="E3" s="68"/>
      <c r="F3" s="68"/>
      <c r="G3" s="68"/>
      <c r="H3" s="68"/>
      <c r="I3" s="68"/>
      <c r="J3" s="69"/>
      <c r="M3" s="30">
        <v>46027</v>
      </c>
      <c r="N3" s="31">
        <v>1.0959340000000002</v>
      </c>
      <c r="O3" s="31">
        <v>1.1449340000000001</v>
      </c>
      <c r="U3" s="3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s="33" customFormat="1" ht="32.25" customHeight="1" thickBot="1">
      <c r="A4" s="70"/>
      <c r="B4" s="71"/>
      <c r="C4" s="71"/>
      <c r="D4" s="71"/>
      <c r="E4" s="71"/>
      <c r="F4" s="71"/>
      <c r="G4" s="71"/>
      <c r="H4" s="71"/>
      <c r="I4" s="71"/>
      <c r="J4" s="72"/>
      <c r="M4" s="34">
        <v>46034</v>
      </c>
      <c r="N4" s="31">
        <v>1.0944880000000001</v>
      </c>
      <c r="O4" s="31">
        <v>1.1434880000000001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</row>
    <row r="5" spans="1:253" s="33" customFormat="1" ht="18">
      <c r="A5" s="64" t="s">
        <v>44</v>
      </c>
      <c r="B5" s="65"/>
      <c r="C5" s="65"/>
      <c r="D5" s="65"/>
      <c r="E5" s="65"/>
      <c r="F5" s="65"/>
      <c r="G5" s="65"/>
      <c r="H5" s="65"/>
      <c r="I5" s="65"/>
      <c r="J5" s="66"/>
      <c r="M5" s="34">
        <v>46041</v>
      </c>
      <c r="N5" s="31">
        <v>1.0975790000000001</v>
      </c>
      <c r="O5" s="31">
        <v>1.146579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8">
      <c r="A6" s="67"/>
      <c r="B6" s="68"/>
      <c r="C6" s="68"/>
      <c r="D6" s="68"/>
      <c r="E6" s="68"/>
      <c r="F6" s="68"/>
      <c r="G6" s="68"/>
      <c r="H6" s="68"/>
      <c r="I6" s="68"/>
      <c r="J6" s="69"/>
      <c r="M6" s="36">
        <v>46048</v>
      </c>
      <c r="N6" s="31">
        <v>1.104306</v>
      </c>
      <c r="O6" s="31">
        <v>1.1533059999999999</v>
      </c>
    </row>
    <row r="7" spans="1:253" ht="18">
      <c r="A7" s="67"/>
      <c r="B7" s="68"/>
      <c r="C7" s="68"/>
      <c r="D7" s="68"/>
      <c r="E7" s="68"/>
      <c r="F7" s="68"/>
      <c r="G7" s="68"/>
      <c r="H7" s="68"/>
      <c r="I7" s="68"/>
      <c r="J7" s="69"/>
      <c r="M7" s="30">
        <v>46055</v>
      </c>
      <c r="N7" s="31">
        <v>1.1108509999999998</v>
      </c>
      <c r="O7" s="31">
        <v>1.1598509999999997</v>
      </c>
    </row>
    <row r="8" spans="1:253" ht="18.75" thickBot="1">
      <c r="A8" s="70"/>
      <c r="B8" s="71"/>
      <c r="C8" s="71"/>
      <c r="D8" s="71"/>
      <c r="E8" s="71"/>
      <c r="F8" s="71"/>
      <c r="G8" s="71"/>
      <c r="H8" s="71"/>
      <c r="I8" s="71"/>
      <c r="J8" s="72"/>
      <c r="M8" s="34">
        <v>46062</v>
      </c>
      <c r="N8" s="31">
        <v>1.1179920000000001</v>
      </c>
      <c r="O8" s="31">
        <v>1.166992</v>
      </c>
    </row>
    <row r="9" spans="1:253" ht="18">
      <c r="A9" s="64" t="s">
        <v>46</v>
      </c>
      <c r="B9" s="65"/>
      <c r="C9" s="65"/>
      <c r="D9" s="65"/>
      <c r="E9" s="65"/>
      <c r="F9" s="65"/>
      <c r="G9" s="65"/>
      <c r="H9" s="65"/>
      <c r="I9" s="65"/>
      <c r="J9" s="66"/>
      <c r="M9" s="34">
        <v>46069</v>
      </c>
      <c r="N9" s="31">
        <v>1.1220500000000002</v>
      </c>
      <c r="O9" s="31">
        <v>1.1710500000000001</v>
      </c>
    </row>
    <row r="10" spans="1:253" ht="18" customHeight="1">
      <c r="A10" s="67"/>
      <c r="B10" s="68"/>
      <c r="C10" s="68"/>
      <c r="D10" s="68"/>
      <c r="E10" s="68"/>
      <c r="F10" s="68"/>
      <c r="G10" s="68"/>
      <c r="H10" s="68"/>
      <c r="I10" s="68"/>
      <c r="J10" s="69"/>
      <c r="M10" s="36">
        <v>46076</v>
      </c>
      <c r="N10" s="31">
        <v>1.1271740000000001</v>
      </c>
      <c r="O10" s="31">
        <v>1.1761740000000001</v>
      </c>
    </row>
    <row r="11" spans="1:253" ht="18">
      <c r="A11" s="67"/>
      <c r="B11" s="68"/>
      <c r="C11" s="68"/>
      <c r="D11" s="68"/>
      <c r="E11" s="68"/>
      <c r="F11" s="68"/>
      <c r="G11" s="68"/>
      <c r="H11" s="68"/>
      <c r="I11" s="68"/>
      <c r="J11" s="69"/>
      <c r="M11" s="30">
        <v>46083</v>
      </c>
      <c r="N11" s="37">
        <v>1.1420080000000001</v>
      </c>
      <c r="O11" s="37">
        <v>1.1910080000000001</v>
      </c>
    </row>
    <row r="12" spans="1:253" ht="18">
      <c r="A12" s="67"/>
      <c r="B12" s="68"/>
      <c r="C12" s="68"/>
      <c r="D12" s="68"/>
      <c r="E12" s="68"/>
      <c r="F12" s="68"/>
      <c r="G12" s="68"/>
      <c r="H12" s="68"/>
      <c r="I12" s="68"/>
      <c r="J12" s="69"/>
      <c r="M12" s="34">
        <v>46090</v>
      </c>
      <c r="N12" s="31">
        <v>1.3108930000000001</v>
      </c>
      <c r="O12" s="31">
        <v>1.359893</v>
      </c>
    </row>
    <row r="13" spans="1:253" ht="18.75" thickBot="1">
      <c r="A13" s="70"/>
      <c r="B13" s="71"/>
      <c r="C13" s="71"/>
      <c r="D13" s="71"/>
      <c r="E13" s="71"/>
      <c r="F13" s="71"/>
      <c r="G13" s="71"/>
      <c r="H13" s="71"/>
      <c r="I13" s="71"/>
      <c r="J13" s="72"/>
      <c r="M13" s="34">
        <v>46097</v>
      </c>
      <c r="N13" s="31">
        <v>1.4690080000000001</v>
      </c>
      <c r="O13" s="31">
        <v>1.518008</v>
      </c>
    </row>
    <row r="14" spans="1:253" ht="18">
      <c r="A14" s="38"/>
      <c r="M14" s="34">
        <v>46104</v>
      </c>
      <c r="N14" s="31">
        <v>1.5637100000000002</v>
      </c>
      <c r="O14" s="31">
        <v>1.5637100000000002</v>
      </c>
    </row>
    <row r="15" spans="1:253" ht="18">
      <c r="M15" s="36">
        <v>46111</v>
      </c>
      <c r="N15" s="31">
        <v>1.61551</v>
      </c>
      <c r="O15" s="31">
        <v>1.61551</v>
      </c>
    </row>
    <row r="16" spans="1:253" ht="18">
      <c r="M16" s="34">
        <v>46118</v>
      </c>
      <c r="N16" s="31">
        <v>1.64825</v>
      </c>
      <c r="O16" s="31">
        <v>1.64825</v>
      </c>
    </row>
    <row r="17" spans="1:20" ht="18">
      <c r="M17" s="34">
        <v>46125</v>
      </c>
      <c r="N17" s="100">
        <v>1.713404988</v>
      </c>
      <c r="O17" s="100">
        <v>1.713404988</v>
      </c>
    </row>
    <row r="18" spans="1:20" ht="18">
      <c r="M18" s="34">
        <v>46132</v>
      </c>
      <c r="N18" s="37">
        <v>1.6433500000000001</v>
      </c>
      <c r="O18" s="37">
        <v>1.6433500000000001</v>
      </c>
    </row>
    <row r="19" spans="1:20" ht="40.5" customHeight="1">
      <c r="A19" s="5"/>
      <c r="B19" s="39"/>
      <c r="C19" s="39"/>
      <c r="D19" s="39"/>
      <c r="E19" s="39"/>
      <c r="F19" s="39"/>
      <c r="G19" s="39"/>
      <c r="H19" s="40"/>
      <c r="I19" s="40"/>
      <c r="J19" s="40"/>
      <c r="M19" s="63" t="s">
        <v>42</v>
      </c>
      <c r="N19" s="63"/>
      <c r="O19" s="63"/>
      <c r="R19" s="41"/>
      <c r="S19" s="42"/>
      <c r="T19" s="42"/>
    </row>
    <row r="20" spans="1:20" ht="19.5">
      <c r="A20" s="91" t="s">
        <v>21</v>
      </c>
      <c r="B20" s="92"/>
      <c r="C20" s="92"/>
      <c r="D20" s="92"/>
      <c r="E20" s="92"/>
      <c r="F20" s="92"/>
      <c r="G20" s="92"/>
      <c r="H20" s="93"/>
      <c r="I20" s="2"/>
      <c r="J20" s="2"/>
      <c r="K20" s="2"/>
      <c r="L20" s="2"/>
      <c r="R20" s="43"/>
      <c r="S20" s="42"/>
      <c r="T20" s="42"/>
    </row>
    <row r="21" spans="1:20" ht="61.5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spans="1:20" ht="15.75">
      <c r="A22" s="44" t="s">
        <v>0</v>
      </c>
      <c r="B22" s="83">
        <v>1.1420080000000001</v>
      </c>
      <c r="C22" s="84"/>
    </row>
    <row r="23" spans="1:20" ht="15.75">
      <c r="A23" s="44" t="s">
        <v>1</v>
      </c>
      <c r="B23" s="83">
        <v>1.6433500000000001</v>
      </c>
      <c r="C23" s="84"/>
      <c r="E23" s="88" t="s">
        <v>20</v>
      </c>
      <c r="F23" s="89"/>
      <c r="G23" s="90"/>
      <c r="H23" s="85">
        <f>((B23-B22)*100)/B22</f>
        <v>43.900042731749679</v>
      </c>
      <c r="I23" s="86"/>
    </row>
    <row r="24" spans="1:20">
      <c r="A24" s="3"/>
      <c r="B24" s="4"/>
    </row>
    <row r="25" spans="1:20" ht="19.5">
      <c r="A25" s="87" t="s">
        <v>18</v>
      </c>
      <c r="B25" s="87"/>
      <c r="C25" s="87"/>
      <c r="D25" s="87"/>
      <c r="E25" s="87"/>
      <c r="F25" s="87"/>
      <c r="G25" s="87"/>
      <c r="H25" s="23"/>
      <c r="I25" s="45" t="s">
        <v>19</v>
      </c>
      <c r="J25" s="4"/>
      <c r="K25" s="4"/>
      <c r="L25" s="4"/>
      <c r="M25" s="4"/>
      <c r="N25" s="46" t="s">
        <v>36</v>
      </c>
    </row>
    <row r="26" spans="1:20" ht="13.5" thickBo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20" ht="39.75" customHeight="1" thickBot="1">
      <c r="A27" s="47" t="s">
        <v>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9"/>
      <c r="M27" s="4"/>
      <c r="N27" s="73" t="s">
        <v>23</v>
      </c>
      <c r="O27" s="74"/>
    </row>
    <row r="28" spans="1:20" ht="32.25" thickBot="1">
      <c r="A28" s="50" t="s">
        <v>3</v>
      </c>
      <c r="B28" s="51"/>
      <c r="C28" s="51"/>
      <c r="D28" s="51"/>
      <c r="E28" s="51"/>
      <c r="F28" s="51"/>
      <c r="G28" s="52"/>
      <c r="H28" s="53"/>
      <c r="I28" s="81">
        <f>H23*H25*(IF((B23-0.33)&lt;0.85,0.3,IF(AND((B23-0.33)&gt;0.85,(B23-0.33)&lt;1.4),0.4,IF((B23-0.33)&gt;1.4,0.5,0)))/100)</f>
        <v>0</v>
      </c>
      <c r="J28" s="82"/>
      <c r="K28" s="51"/>
      <c r="L28" s="54"/>
      <c r="M28" s="4"/>
      <c r="N28" s="55" t="s">
        <v>24</v>
      </c>
      <c r="O28" s="56" t="s">
        <v>25</v>
      </c>
    </row>
    <row r="29" spans="1:20" ht="15.75" thickBo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7" t="s">
        <v>26</v>
      </c>
      <c r="O29" s="58">
        <v>0.3</v>
      </c>
    </row>
    <row r="30" spans="1:20" ht="15.75" customHeight="1" thickBot="1">
      <c r="A30" s="47" t="s">
        <v>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9"/>
      <c r="M30" s="4"/>
      <c r="N30" s="57" t="s">
        <v>27</v>
      </c>
      <c r="O30" s="58">
        <v>0.4</v>
      </c>
    </row>
    <row r="31" spans="1:20" ht="30" customHeight="1" thickBot="1">
      <c r="A31" s="50" t="s">
        <v>3</v>
      </c>
      <c r="B31" s="51"/>
      <c r="C31" s="51"/>
      <c r="D31" s="51"/>
      <c r="E31" s="51"/>
      <c r="F31" s="51"/>
      <c r="G31" s="52"/>
      <c r="H31" s="53"/>
      <c r="I31" s="81">
        <f>H23*H25*(IF((B23-0.33)&lt;0.95,0.2,IF(AND((B23-0.33)&gt;0.95,(B23-0.33)&lt;1.8),0.3,IF((B23-0.33)&gt;1.8,0.4,0)))/100)</f>
        <v>0</v>
      </c>
      <c r="J31" s="82"/>
      <c r="K31" s="51"/>
      <c r="L31" s="54"/>
      <c r="M31" s="4"/>
      <c r="N31" s="57" t="s">
        <v>49</v>
      </c>
      <c r="O31" s="58">
        <v>0.5</v>
      </c>
    </row>
    <row r="32" spans="1:20" ht="15.75" thickBo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9"/>
      <c r="O32" s="60"/>
    </row>
    <row r="33" spans="1:15" ht="34.5" customHeight="1" thickBot="1">
      <c r="A33" s="47" t="s">
        <v>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9"/>
      <c r="M33" s="4"/>
      <c r="N33" s="73" t="s">
        <v>28</v>
      </c>
      <c r="O33" s="74"/>
    </row>
    <row r="34" spans="1:15" ht="24.75" customHeight="1" thickBot="1">
      <c r="A34" s="50" t="s">
        <v>3</v>
      </c>
      <c r="B34" s="51"/>
      <c r="C34" s="51"/>
      <c r="D34" s="51"/>
      <c r="E34" s="51"/>
      <c r="F34" s="51"/>
      <c r="G34" s="52"/>
      <c r="H34" s="53"/>
      <c r="I34" s="81">
        <f>H23*H25*(IF((B23-0.33)&lt;0.75,0.2,IF(AND((B23-0.33)&gt;0.75,(B23-0.33)&lt;1.45),0.3,IF((B23-0.33)&gt;1.45,0.4,0)))/100)</f>
        <v>0</v>
      </c>
      <c r="J34" s="82"/>
      <c r="K34" s="51"/>
      <c r="L34" s="54"/>
      <c r="M34" s="4"/>
      <c r="N34" s="55" t="s">
        <v>24</v>
      </c>
      <c r="O34" s="56" t="s">
        <v>25</v>
      </c>
    </row>
    <row r="35" spans="1:15" ht="15.75" thickBo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7" t="s">
        <v>29</v>
      </c>
      <c r="O35" s="58">
        <v>0.2</v>
      </c>
    </row>
    <row r="36" spans="1:15" ht="15.75" customHeight="1" thickBot="1">
      <c r="A36" s="47" t="s">
        <v>6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9"/>
      <c r="M36" s="4"/>
      <c r="N36" s="57" t="s">
        <v>30</v>
      </c>
      <c r="O36" s="58">
        <v>0.3</v>
      </c>
    </row>
    <row r="37" spans="1:15" ht="36.75" customHeight="1" thickBot="1">
      <c r="A37" s="50" t="s">
        <v>3</v>
      </c>
      <c r="B37" s="51"/>
      <c r="C37" s="51"/>
      <c r="D37" s="51"/>
      <c r="E37" s="51"/>
      <c r="F37" s="51"/>
      <c r="G37" s="52"/>
      <c r="H37" s="53"/>
      <c r="I37" s="81">
        <f>H23*H25*(IF((B23-0.33)&lt;0.7,0.1,IF(AND((B23-0.33)&gt;0.7,(B23-0.33)&lt;1.95),0.2,IF((B23-0.33)&gt;1.95,0.3,0)))/100)</f>
        <v>0</v>
      </c>
      <c r="J37" s="82"/>
      <c r="K37" s="51"/>
      <c r="L37" s="54"/>
      <c r="M37" s="4"/>
      <c r="N37" s="57" t="s">
        <v>50</v>
      </c>
      <c r="O37" s="58">
        <v>0.4</v>
      </c>
    </row>
    <row r="38" spans="1:15" ht="15.75" thickBo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9"/>
      <c r="O38" s="60"/>
    </row>
    <row r="39" spans="1:15" ht="33.75" customHeight="1" thickBo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N39" s="73" t="s">
        <v>48</v>
      </c>
      <c r="O39" s="74"/>
    </row>
    <row r="40" spans="1:15" ht="32.25" thickBot="1">
      <c r="N40" s="55" t="s">
        <v>24</v>
      </c>
      <c r="O40" s="56" t="s">
        <v>25</v>
      </c>
    </row>
    <row r="41" spans="1:15" ht="15.75" thickBot="1">
      <c r="N41" s="57" t="s">
        <v>31</v>
      </c>
      <c r="O41" s="58">
        <v>0.2</v>
      </c>
    </row>
    <row r="42" spans="1:15" ht="15.75" customHeight="1" thickBot="1">
      <c r="N42" s="57" t="s">
        <v>32</v>
      </c>
      <c r="O42" s="58">
        <v>0.3</v>
      </c>
    </row>
    <row r="43" spans="1:15" ht="15.75" thickBot="1">
      <c r="N43" s="57" t="s">
        <v>51</v>
      </c>
      <c r="O43" s="58">
        <v>0.4</v>
      </c>
    </row>
    <row r="44" spans="1:15" ht="15.75" thickBot="1">
      <c r="N44" s="59"/>
      <c r="O44" s="60"/>
    </row>
    <row r="45" spans="1:15" ht="30.75" customHeight="1" thickBot="1">
      <c r="N45" s="73" t="s">
        <v>33</v>
      </c>
      <c r="O45" s="74"/>
    </row>
    <row r="46" spans="1:15" ht="32.25" thickBot="1">
      <c r="N46" s="55" t="s">
        <v>24</v>
      </c>
      <c r="O46" s="56" t="s">
        <v>25</v>
      </c>
    </row>
    <row r="47" spans="1:15" ht="15.75" thickBot="1">
      <c r="N47" s="57" t="s">
        <v>34</v>
      </c>
      <c r="O47" s="58">
        <v>0.1</v>
      </c>
    </row>
    <row r="48" spans="1:15" ht="15.75" customHeight="1" thickBot="1">
      <c r="N48" s="57" t="s">
        <v>35</v>
      </c>
      <c r="O48" s="58">
        <v>0.2</v>
      </c>
    </row>
    <row r="49" spans="14:15" ht="15.75" thickBot="1">
      <c r="N49" s="57" t="s">
        <v>52</v>
      </c>
      <c r="O49" s="58">
        <v>0.3</v>
      </c>
    </row>
    <row r="51" spans="14:15" ht="45" customHeight="1">
      <c r="N51" s="76" t="s">
        <v>47</v>
      </c>
      <c r="O51" s="76"/>
    </row>
  </sheetData>
  <mergeCells count="23">
    <mergeCell ref="N39:O39"/>
    <mergeCell ref="N45:O45"/>
    <mergeCell ref="N51:O51"/>
    <mergeCell ref="A1:J1"/>
    <mergeCell ref="A39:L39"/>
    <mergeCell ref="I37:J37"/>
    <mergeCell ref="B22:C22"/>
    <mergeCell ref="B23:C23"/>
    <mergeCell ref="H23:I23"/>
    <mergeCell ref="I28:J28"/>
    <mergeCell ref="I31:J31"/>
    <mergeCell ref="I34:J34"/>
    <mergeCell ref="A25:G25"/>
    <mergeCell ref="A5:J8"/>
    <mergeCell ref="E23:G23"/>
    <mergeCell ref="A20:H20"/>
    <mergeCell ref="M1:O1"/>
    <mergeCell ref="M19:O19"/>
    <mergeCell ref="A9:J13"/>
    <mergeCell ref="N27:O27"/>
    <mergeCell ref="N33:O33"/>
    <mergeCell ref="A21:M21"/>
    <mergeCell ref="A2:J4"/>
  </mergeCells>
  <phoneticPr fontId="0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workbookViewId="0">
      <selection activeCell="O20" sqref="O20"/>
    </sheetView>
  </sheetViews>
  <sheetFormatPr baseColWidth="10" defaultRowHeight="12.75"/>
  <sheetData>
    <row r="1" spans="1:13" ht="15.75">
      <c r="A1" s="98" t="s">
        <v>39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22"/>
    </row>
    <row r="2" spans="1:13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94" t="s">
        <v>22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1:13">
      <c r="A16" s="99" t="s">
        <v>7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</row>
    <row r="17" spans="1:13">
      <c r="A17" s="21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9</v>
      </c>
      <c r="C1" s="13"/>
      <c r="D1" s="17"/>
      <c r="E1" s="17"/>
      <c r="F1" s="17"/>
    </row>
    <row r="2" spans="2:6">
      <c r="B2" s="13" t="s">
        <v>10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11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12</v>
      </c>
      <c r="C6" s="13"/>
      <c r="D6" s="17"/>
      <c r="E6" s="17" t="s">
        <v>13</v>
      </c>
      <c r="F6" s="17" t="s">
        <v>14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15</v>
      </c>
      <c r="C8" s="16"/>
      <c r="D8" s="19"/>
      <c r="E8" s="19">
        <v>3</v>
      </c>
      <c r="F8" s="20" t="s">
        <v>16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Amaia Larreta</cp:lastModifiedBy>
  <dcterms:created xsi:type="dcterms:W3CDTF">2008-07-09T08:20:52Z</dcterms:created>
  <dcterms:modified xsi:type="dcterms:W3CDTF">2026-04-22T08:41:44Z</dcterms:modified>
</cp:coreProperties>
</file>